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J29" i="4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56" i="6" l="1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36" i="8"/>
  <c r="J35"/>
  <c r="J29"/>
  <c r="J27"/>
  <c r="H26"/>
  <c r="J25"/>
  <c r="J24"/>
  <c r="J23"/>
  <c r="J22"/>
  <c r="J21"/>
  <c r="J20"/>
  <c r="J19"/>
  <c r="J17"/>
  <c r="J15"/>
  <c r="J14"/>
  <c r="J13"/>
  <c r="J12"/>
  <c r="J11"/>
  <c r="J10"/>
  <c r="J9"/>
  <c r="J8"/>
  <c r="J7"/>
  <c r="I6"/>
  <c r="I5"/>
  <c r="J92" i="2" l="1"/>
  <c r="J166" i="1" l="1"/>
  <c r="J165"/>
  <c r="J164"/>
  <c r="J163"/>
  <c r="J162"/>
  <c r="J161"/>
  <c r="J160"/>
  <c r="J159"/>
  <c r="J158"/>
  <c r="J157"/>
  <c r="J156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23" i="9" l="1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3" s="1"/>
  <c r="J71" i="11" l="1"/>
  <c r="J68"/>
  <c r="J67"/>
  <c r="J66"/>
  <c r="J65"/>
  <c r="J64"/>
  <c r="J63"/>
  <c r="J62"/>
  <c r="J61"/>
  <c r="J60"/>
  <c r="J59"/>
  <c r="J58"/>
  <c r="J57"/>
  <c r="J56"/>
  <c r="J55"/>
  <c r="J54"/>
  <c r="J53"/>
  <c r="J52"/>
  <c r="J9"/>
  <c r="J23" i="7"/>
  <c r="J22"/>
  <c r="J21"/>
  <c r="J20"/>
  <c r="J19"/>
  <c r="J18"/>
  <c r="J17"/>
  <c r="J16"/>
  <c r="J67" i="10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20"/>
  <c r="J19"/>
  <c r="J18"/>
  <c r="J17"/>
  <c r="J16"/>
  <c r="J15"/>
  <c r="J14"/>
  <c r="J12"/>
  <c r="J11"/>
  <c r="J10"/>
  <c r="J9"/>
  <c r="J8"/>
  <c r="J7"/>
  <c r="J6"/>
  <c r="J69" s="1"/>
  <c r="J23" i="3"/>
  <c r="J22"/>
  <c r="J21"/>
  <c r="J20"/>
  <c r="J19"/>
  <c r="J18"/>
  <c r="J17"/>
  <c r="J16"/>
  <c r="J15"/>
  <c r="J14"/>
  <c r="J13"/>
  <c r="J12"/>
  <c r="J11"/>
  <c r="J10"/>
  <c r="J9"/>
  <c r="J8"/>
  <c r="J7"/>
  <c r="J6"/>
  <c r="J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J4"/>
</calcChain>
</file>

<file path=xl/sharedStrings.xml><?xml version="1.0" encoding="utf-8"?>
<sst xmlns="http://schemas.openxmlformats.org/spreadsheetml/2006/main" count="4449" uniqueCount="932">
  <si>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</si>
  <si>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</si>
  <si>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</si>
  <si>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</si>
  <si>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</si>
  <si>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</si>
  <si>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</si>
  <si>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</si>
  <si>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</si>
  <si>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</si>
  <si>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</si>
  <si>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</si>
  <si>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</si>
  <si>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</si>
  <si>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</si>
  <si>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</si>
  <si>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</si>
  <si>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</si>
  <si>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</si>
  <si>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</si>
  <si>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</si>
  <si>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</si>
  <si>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</si>
  <si>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</si>
  <si>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</si>
  <si>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</si>
  <si>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</si>
  <si>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</si>
  <si>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</si>
  <si>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</si>
  <si>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</si>
  <si>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</si>
  <si>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</si>
  <si>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</si>
  <si>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</si>
  <si>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</si>
  <si>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</si>
  <si>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</si>
  <si>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</si>
  <si>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</si>
  <si>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</si>
  <si>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</si>
  <si>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</si>
  <si>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</si>
  <si>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</si>
  <si>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</si>
  <si>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</si>
  <si>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</si>
  <si>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</si>
  <si>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</si>
  <si>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</si>
  <si>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</si>
  <si>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</si>
  <si>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</si>
  <si>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</si>
  <si>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</si>
  <si>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</si>
  <si>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</si>
  <si>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</si>
  <si>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</si>
  <si>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</si>
  <si>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</si>
  <si>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</si>
  <si>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</si>
  <si>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</si>
  <si>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</si>
  <si>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</si>
  <si>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</si>
  <si>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</si>
  <si>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</si>
  <si>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</si>
  <si>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</si>
  <si>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</si>
  <si>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</si>
  <si>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</si>
  <si>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</si>
  <si>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</si>
  <si>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</si>
  <si>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</si>
  <si>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</si>
  <si>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</si>
  <si>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</si>
  <si>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</si>
  <si>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</si>
  <si>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</si>
  <si>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</si>
  <si>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</si>
  <si>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</si>
  <si>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</si>
  <si>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</si>
  <si>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</si>
  <si>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</si>
  <si>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</si>
  <si>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</si>
  <si>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</si>
  <si>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</si>
  <si>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</si>
  <si>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</si>
  <si>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</si>
  <si>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</si>
  <si>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</si>
  <si>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</si>
  <si>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</si>
  <si>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</si>
  <si>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</si>
  <si>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</si>
  <si>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</si>
  <si>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</si>
  <si>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</si>
  <si>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</si>
  <si>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</si>
  <si>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</si>
  <si>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</si>
  <si>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</si>
  <si>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</si>
  <si>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</si>
  <si>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</si>
  <si>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</si>
  <si>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</si>
  <si>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</si>
  <si>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</si>
  <si>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</si>
  <si>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</si>
  <si>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</si>
  <si>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</si>
  <si>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</si>
  <si>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</si>
  <si>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</si>
  <si>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</si>
  <si>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</si>
  <si>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</si>
  <si>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</si>
  <si>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</si>
  <si>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</si>
  <si>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</si>
  <si>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</si>
  <si>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</si>
  <si>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</si>
  <si>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</si>
  <si>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</si>
  <si>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</si>
  <si>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</si>
  <si>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</si>
  <si>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</si>
  <si>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</si>
  <si>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</si>
  <si>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</si>
  <si>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</si>
  <si>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</si>
  <si>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</si>
  <si>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</si>
  <si>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</si>
  <si>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</si>
  <si>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</si>
  <si>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</si>
  <si>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</si>
  <si>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</si>
  <si>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</si>
  <si>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</si>
  <si>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</si>
  <si>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</si>
  <si>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</si>
  <si>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</si>
  <si>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</si>
  <si>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</si>
  <si>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</si>
  <si>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</si>
  <si>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</si>
  <si>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</si>
  <si>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</si>
  <si>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</si>
  <si>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</si>
  <si>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</si>
  <si>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</si>
  <si>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</si>
  <si>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</si>
  <si>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</si>
  <si>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</si>
  <si>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</si>
  <si>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</si>
  <si>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</si>
  <si>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</si>
  <si>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</si>
  <si>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</si>
  <si>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</si>
  <si>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</si>
  <si>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</si>
  <si>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</si>
  <si>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</si>
  <si>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</si>
  <si>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</si>
  <si>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</si>
  <si>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</si>
  <si>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</si>
  <si>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</si>
  <si>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</si>
  <si>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</si>
  <si>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</si>
  <si>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</si>
  <si>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</si>
  <si>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</si>
  <si>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</si>
  <si>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</si>
  <si>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</si>
  <si>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</si>
  <si>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</si>
  <si>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</si>
  <si>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</si>
  <si>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</si>
  <si>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</si>
  <si>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</si>
  <si>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</si>
  <si>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</si>
  <si>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</si>
  <si>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</si>
  <si>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</si>
  <si>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</si>
  <si>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</si>
  <si>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</si>
  <si>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赵长永</t>
  </si>
  <si>
    <t>刘鑫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</si>
  <si>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</si>
  <si>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</si>
  <si>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</si>
  <si>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</si>
  <si>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</si>
  <si>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</si>
  <si>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</si>
  <si>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</si>
  <si>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</si>
  <si>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</si>
  <si>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</si>
  <si>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</si>
  <si>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</si>
  <si>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</si>
  <si>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</si>
  <si>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</si>
  <si>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</si>
  <si>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</si>
  <si>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</si>
  <si>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</si>
  <si>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</si>
  <si>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方木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</si>
  <si>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</si>
  <si>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</si>
  <si>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</si>
  <si>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</si>
  <si>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</si>
  <si>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</si>
  <si>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</si>
  <si>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</si>
  <si>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</si>
  <si>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</si>
  <si>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</si>
  <si>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</si>
  <si>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</si>
  <si>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</si>
  <si>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</si>
  <si>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</si>
  <si>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</si>
  <si>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</si>
  <si>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</si>
  <si>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</si>
  <si>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</si>
  <si>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</si>
  <si>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</si>
  <si>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</si>
  <si>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</si>
  <si>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</si>
  <si>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</si>
  <si>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把</t>
  </si>
  <si>
    <t>1.8米</t>
  </si>
  <si>
    <t>1.5米</t>
  </si>
  <si>
    <t>轨道钻</t>
  </si>
  <si>
    <t>室内梯子</t>
  </si>
  <si>
    <t>2018.4.20</t>
  </si>
  <si>
    <t>2018.4.08</t>
  </si>
  <si>
    <t>螺纹钢及盘条下脚料</t>
  </si>
  <si>
    <t>任超</t>
  </si>
  <si>
    <t>海启项目部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</si>
  <si>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</si>
  <si>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</si>
  <si>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</si>
  <si>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</si>
  <si>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</si>
  <si>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</si>
  <si>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</si>
  <si>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</si>
  <si>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</si>
  <si>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</si>
  <si>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</si>
  <si>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</si>
  <si>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</si>
  <si>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</si>
  <si>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</si>
  <si>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</si>
  <si>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</si>
  <si>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</si>
  <si>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</si>
  <si>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</si>
  <si>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</si>
  <si>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</si>
  <si>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</si>
  <si>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</si>
  <si>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</si>
  <si>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</si>
  <si>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</si>
  <si>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</si>
  <si>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</si>
  <si>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</si>
  <si>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</si>
  <si>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</si>
  <si>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</si>
  <si>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</si>
  <si>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</si>
  <si>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</si>
  <si>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</si>
  <si>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</si>
  <si>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</si>
  <si>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李浩琴</t>
  </si>
  <si>
    <t>2018.6.20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</si>
  <si>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</si>
  <si>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</si>
  <si>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</si>
  <si>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</si>
  <si>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</si>
  <si>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</si>
  <si>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</si>
  <si>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</si>
  <si>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</si>
  <si>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</si>
  <si>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</si>
  <si>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</si>
  <si>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</si>
  <si>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</si>
  <si>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</si>
  <si>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</si>
  <si>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</si>
  <si>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</si>
  <si>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</si>
  <si>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</si>
  <si>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</si>
  <si>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</si>
  <si>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</si>
  <si>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</si>
  <si>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</si>
  <si>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</si>
  <si>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</si>
  <si>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</si>
  <si>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</si>
  <si>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</si>
  <si>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</si>
  <si>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</si>
  <si>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</si>
  <si>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</si>
  <si>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</si>
  <si>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</si>
  <si>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</si>
  <si>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</si>
  <si>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</si>
  <si>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</si>
  <si>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</si>
  <si>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</si>
  <si>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</si>
  <si>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</si>
  <si>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</si>
  <si>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</si>
  <si>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</si>
  <si>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</si>
  <si>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</si>
  <si>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</si>
  <si>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</si>
  <si>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</si>
  <si>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</si>
  <si>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</si>
  <si>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</si>
  <si>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</si>
  <si>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</si>
  <si>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</si>
  <si>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</si>
  <si>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</si>
  <si>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</si>
  <si>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</si>
  <si>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</si>
  <si>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</si>
  <si>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</si>
  <si>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</si>
  <si>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</si>
  <si>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</si>
  <si>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</si>
  <si>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</si>
  <si>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</si>
  <si>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</si>
  <si>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</si>
  <si>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</si>
  <si>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</si>
  <si>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</si>
  <si>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</si>
  <si>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</si>
  <si>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</si>
  <si>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</si>
  <si>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</si>
  <si>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</si>
  <si>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</si>
  <si>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</si>
  <si>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</si>
  <si>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</si>
  <si>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</si>
  <si>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</si>
  <si>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</si>
  <si>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</si>
  <si>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</si>
  <si>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</si>
  <si>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</si>
  <si>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</si>
  <si>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</si>
  <si>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</si>
  <si>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</si>
  <si>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</si>
  <si>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</si>
  <si>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</si>
  <si>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</si>
  <si>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</si>
  <si>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</si>
  <si>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</si>
  <si>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</si>
  <si>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</si>
  <si>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</si>
  <si>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</si>
  <si>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</si>
  <si>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</si>
  <si>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</si>
  <si>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</si>
  <si>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</si>
  <si>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新建北京至张家口铁路工程JZSG-2标</t>
  </si>
  <si>
    <t>2018.7.20</t>
  </si>
  <si>
    <t>李峰</t>
  </si>
  <si>
    <t>静乐丰润至兴县黑峪口高速公路工程项目</t>
  </si>
  <si>
    <t>钢材</t>
  </si>
  <si>
    <t>地铁2号线01标</t>
  </si>
  <si>
    <t>清河工程</t>
  </si>
  <si>
    <t>废油桶</t>
  </si>
  <si>
    <t>太原市轨道交通2号线一期工程土建施工SGTJ-216标段</t>
  </si>
  <si>
    <t>张振远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</si>
  <si>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</si>
  <si>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</si>
  <si>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</si>
  <si>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</si>
  <si>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</si>
  <si>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</si>
  <si>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</si>
  <si>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</si>
  <si>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</si>
  <si>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</si>
  <si>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</si>
  <si>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</si>
  <si>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</si>
  <si>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</si>
  <si>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</si>
  <si>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</si>
  <si>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</si>
  <si>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</si>
  <si>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</si>
  <si>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</si>
  <si>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</si>
  <si>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</si>
  <si>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</si>
  <si>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</si>
  <si>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</si>
  <si>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</si>
  <si>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</si>
  <si>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</si>
  <si>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各类</t>
  </si>
  <si>
    <t>承台模板</t>
  </si>
  <si>
    <t>挡墙模板</t>
  </si>
  <si>
    <t>物资部长：王海兵</t>
  </si>
  <si>
    <t>路桥公司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</si>
  <si>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</si>
  <si>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</si>
  <si>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</si>
  <si>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</si>
  <si>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</si>
  <si>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</si>
  <si>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</si>
  <si>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</si>
  <si>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刘兵</t>
  </si>
  <si>
    <t>2018.9.10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</si>
  <si>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</si>
  <si>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</si>
  <si>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</si>
  <si>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</si>
  <si>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</si>
  <si>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</si>
  <si>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</si>
  <si>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</si>
  <si>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</si>
  <si>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</si>
  <si>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2017.3.15</t>
  </si>
  <si>
    <t>钢护筒</t>
  </si>
  <si>
    <t>2018.5.12</t>
  </si>
  <si>
    <t>2018.05.10</t>
  </si>
  <si>
    <t>电缆</t>
  </si>
  <si>
    <t>司博林</t>
  </si>
  <si>
    <t>张虎</t>
  </si>
  <si>
    <t>西安地铁临潼线（10号线）工程</t>
  </si>
  <si>
    <t xml:space="preserve"> 柳州市公共交通配套工程（一期）土建施工03标项目经理部 </t>
  </si>
  <si>
    <t>2018.09.12</t>
  </si>
  <si>
    <t>型材</t>
  </si>
  <si>
    <t>深圳地铁项目部</t>
  </si>
  <si>
    <t>废旧台车面板</t>
  </si>
  <si>
    <t>箱梁钢模板</t>
  </si>
  <si>
    <t>30m箱梁模板9套，35m箱梁模板8套</t>
  </si>
  <si>
    <t>墩柱模板</t>
  </si>
  <si>
    <t>异型</t>
  </si>
  <si>
    <t>25m</t>
  </si>
  <si>
    <t>30m</t>
  </si>
  <si>
    <t>35m</t>
  </si>
  <si>
    <t>40m</t>
  </si>
  <si>
    <t>尚龙</t>
  </si>
  <si>
    <t>2018.07.25</t>
  </si>
  <si>
    <t>40+72+40</t>
  </si>
  <si>
    <t>二衬台车</t>
  </si>
  <si>
    <t>12米</t>
  </si>
  <si>
    <t>水沟模板</t>
  </si>
  <si>
    <t>墩身</t>
  </si>
  <si>
    <t>机械分公司</t>
  </si>
  <si>
    <t>废旧包装物</t>
  </si>
  <si>
    <t>王娟</t>
  </si>
  <si>
    <t>京张钢筋加工场</t>
  </si>
  <si>
    <t>2018.10.10</t>
  </si>
  <si>
    <t>梁忠</t>
  </si>
  <si>
    <t>2018.10.28</t>
  </si>
  <si>
    <t>福厦铁路</t>
  </si>
  <si>
    <t>2018.10.26</t>
  </si>
  <si>
    <t>张士卫</t>
  </si>
  <si>
    <t>2018.9.19</t>
  </si>
  <si>
    <t>工钢下脚料、钢带、临时支撑</t>
  </si>
  <si>
    <t>2018.10.27</t>
  </si>
  <si>
    <t>2018.08.12</t>
  </si>
  <si>
    <t>2018.09.13</t>
  </si>
  <si>
    <t>2018.09.14</t>
  </si>
  <si>
    <t>2018.10.20</t>
  </si>
  <si>
    <t>中铁六局集团新建呼和工务段综合生产设施工程</t>
  </si>
  <si>
    <t>2018.10</t>
  </si>
  <si>
    <t>新建蒙西至华中地区铁路煤运通道工程MHTJ-17标段</t>
  </si>
  <si>
    <t>2018.11.8</t>
  </si>
  <si>
    <t>中铁六局天津铁建公司</t>
  </si>
  <si>
    <t>2018.8.22</t>
  </si>
  <si>
    <t>二衬台车模板</t>
  </si>
  <si>
    <t>郭令贺</t>
  </si>
  <si>
    <t>2018.9.23</t>
  </si>
  <si>
    <t>王炳友</t>
  </si>
  <si>
    <t>2018.11.7</t>
  </si>
  <si>
    <t>T梁模板</t>
  </si>
  <si>
    <t>各型号</t>
  </si>
  <si>
    <t>2018.11.12</t>
  </si>
  <si>
    <t>废旧钢轨</t>
  </si>
  <si>
    <t>张书海</t>
  </si>
  <si>
    <t>2018.11.22</t>
  </si>
  <si>
    <t>石家庄公司废旧、积压物资台账</t>
  </si>
  <si>
    <t>石家庄铁建公司</t>
  </si>
  <si>
    <t>石济客专</t>
  </si>
  <si>
    <t>2017.06.29</t>
  </si>
  <si>
    <t xml:space="preserve"> </t>
  </si>
  <si>
    <t>韩猛</t>
  </si>
  <si>
    <t>2017.03.20</t>
  </si>
  <si>
    <t>2018.5.25</t>
  </si>
  <si>
    <t>平赞公路</t>
  </si>
  <si>
    <t>2018.3.25</t>
  </si>
  <si>
    <t>张建辉</t>
  </si>
  <si>
    <t>和平路西延工程</t>
  </si>
  <si>
    <t>中华大街南延</t>
  </si>
  <si>
    <t>2018.10.15</t>
  </si>
  <si>
    <t>周应林</t>
  </si>
  <si>
    <t>徐水区南外环与京广铁路立交工程</t>
  </si>
  <si>
    <t>2018.10.22</t>
  </si>
  <si>
    <t>石济客专引入石家庄枢纽工程</t>
  </si>
  <si>
    <t>多种型号</t>
  </si>
  <si>
    <r>
      <rPr>
        <sz val="10.5"/>
        <rFont val="宋体"/>
        <family val="3"/>
        <charset val="134"/>
      </rP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</si>
  <si>
    <t>菏泽工地</t>
  </si>
  <si>
    <t>2018.9.20</t>
  </si>
  <si>
    <t>阳泉市泉西路工程</t>
  </si>
  <si>
    <t>2017.7.24</t>
  </si>
  <si>
    <t>2018.11.25</t>
  </si>
  <si>
    <t>机械设备分公司</t>
  </si>
  <si>
    <t>立杆</t>
  </si>
  <si>
    <t>3米</t>
  </si>
  <si>
    <t>席永兴</t>
  </si>
  <si>
    <t>横杆</t>
  </si>
  <si>
    <t>0.9米</t>
  </si>
  <si>
    <t>上座</t>
  </si>
  <si>
    <t>下座</t>
  </si>
  <si>
    <t>京1015</t>
  </si>
  <si>
    <t>京2015</t>
  </si>
  <si>
    <t>京3015</t>
  </si>
  <si>
    <t>京6015</t>
  </si>
  <si>
    <t>京9015</t>
  </si>
  <si>
    <t>可调角模</t>
  </si>
  <si>
    <t>108.4°</t>
  </si>
  <si>
    <t>钢脚手架</t>
  </si>
  <si>
    <t>φ40</t>
  </si>
  <si>
    <t>工字钢（旧）</t>
  </si>
  <si>
    <t>300mm</t>
  </si>
  <si>
    <t>200mm</t>
  </si>
  <si>
    <t>废旧物资</t>
  </si>
  <si>
    <t>2018.05.17</t>
  </si>
  <si>
    <t>碗扣式脚手架、钢模板</t>
  </si>
  <si>
    <t>史建伟</t>
  </si>
  <si>
    <t>祥瑞城</t>
  </si>
  <si>
    <t>各种规格</t>
  </si>
  <si>
    <t>申永杰</t>
  </si>
  <si>
    <t>2018.11.20</t>
  </si>
  <si>
    <t>陈东升</t>
  </si>
  <si>
    <t>高碑店顶管工程</t>
  </si>
  <si>
    <t>2017.11.5</t>
  </si>
  <si>
    <t>靳纪臣</t>
  </si>
  <si>
    <t xml:space="preserve">物资部长： </t>
  </si>
  <si>
    <t>彭军</t>
  </si>
  <si>
    <t>王新</t>
  </si>
  <si>
    <t>2018.11.24</t>
  </si>
  <si>
    <t>2018.11.21</t>
  </si>
  <si>
    <t>珠机项目部</t>
  </si>
  <si>
    <t>电务公司废旧、积压物资台账</t>
  </si>
  <si>
    <t>中铁六局集团电务工程有限公司</t>
  </si>
  <si>
    <t>台车</t>
  </si>
  <si>
    <t>2018.12.10</t>
  </si>
  <si>
    <t>2018.12.23</t>
  </si>
  <si>
    <t>废旧临时仰拱</t>
  </si>
  <si>
    <t>2018.12.20</t>
  </si>
  <si>
    <t>2018.10.29</t>
  </si>
  <si>
    <t>2018.11.23</t>
  </si>
  <si>
    <t>废模板</t>
  </si>
  <si>
    <t>废旧方木</t>
  </si>
  <si>
    <t>2018.11.19</t>
  </si>
  <si>
    <t>邢衡高速</t>
  </si>
  <si>
    <t>变压器</t>
  </si>
  <si>
    <t>主墩模板</t>
  </si>
  <si>
    <t>边墩模板</t>
  </si>
  <si>
    <t>废品</t>
  </si>
  <si>
    <t>废旧钢绞线</t>
  </si>
  <si>
    <t>其他废品</t>
  </si>
  <si>
    <t>中铁六局集团北京铁路建设有限公司废旧、积压物资台账</t>
  </si>
  <si>
    <t xml:space="preserve">                                                                                                                                  编号：</t>
  </si>
  <si>
    <t>北京铁建公司</t>
  </si>
  <si>
    <t>陈小明</t>
  </si>
  <si>
    <t>留存</t>
  </si>
  <si>
    <t>物资部长：张景丽</t>
  </si>
  <si>
    <t>制单人：李超</t>
  </si>
  <si>
    <t>朔州市开发路上跨铁路桥项目</t>
  </si>
  <si>
    <t>2019.01.20</t>
  </si>
  <si>
    <t>32a</t>
  </si>
  <si>
    <t>徐更生</t>
  </si>
  <si>
    <t>20b</t>
  </si>
  <si>
    <t>28a</t>
  </si>
  <si>
    <t>45a</t>
  </si>
  <si>
    <t>20a</t>
  </si>
  <si>
    <t>125*10</t>
  </si>
  <si>
    <t>Q235B 20mm</t>
  </si>
  <si>
    <t>螺旋焊管</t>
  </si>
  <si>
    <t>630*10</t>
  </si>
  <si>
    <t>478*10</t>
  </si>
  <si>
    <t>529*10</t>
  </si>
  <si>
    <t>精轧螺纹钢</t>
  </si>
  <si>
    <t>25mm</t>
  </si>
  <si>
    <t>精轧螺纹钢螺母</t>
  </si>
  <si>
    <t>锚具</t>
  </si>
  <si>
    <t>M15-5</t>
  </si>
  <si>
    <t>钢筋下脚料</t>
  </si>
  <si>
    <t>玉磨铁路</t>
  </si>
  <si>
    <t>赣深铁路</t>
  </si>
  <si>
    <t>遵余高速公路</t>
  </si>
  <si>
    <t>昆明枢纽铁路</t>
  </si>
  <si>
    <t>2019.1.11</t>
  </si>
  <si>
    <t>φ8-32mm</t>
  </si>
  <si>
    <t>废旧钢板</t>
  </si>
  <si>
    <t>安陈盾构区间</t>
  </si>
  <si>
    <t>负环</t>
  </si>
  <si>
    <t>环</t>
  </si>
  <si>
    <t>黄世军</t>
  </si>
  <si>
    <t>托架</t>
  </si>
  <si>
    <t>副</t>
  </si>
  <si>
    <t>60kg/m-9#单开道岔（长岔枕）</t>
  </si>
  <si>
    <t>低压电缆</t>
  </si>
  <si>
    <t>95²</t>
  </si>
  <si>
    <t>呼和公司</t>
  </si>
  <si>
    <t>商合杭二分部</t>
  </si>
  <si>
    <t>2019.1.</t>
  </si>
  <si>
    <t>徐雷</t>
  </si>
  <si>
    <t>钢筋网片</t>
  </si>
  <si>
    <t>CRB600HФ11
CRB600HФ12</t>
  </si>
  <si>
    <t>玉楚高速公路（试验段）</t>
  </si>
  <si>
    <t>玉楚高速公路（正线）</t>
  </si>
  <si>
    <t>2019.3.8</t>
  </si>
  <si>
    <t>2019.1.20</t>
  </si>
  <si>
    <t>2019.2.20</t>
  </si>
  <si>
    <t>西安地铁六号线7标</t>
  </si>
  <si>
    <t>张宁</t>
  </si>
  <si>
    <t>玉门河道路快速化改造及河道综合整治工程三标段</t>
  </si>
  <si>
    <t>废旧钢模板</t>
  </si>
  <si>
    <t>成昆铁路成峨段扩能改造工程</t>
  </si>
  <si>
    <t>2018.8.1</t>
  </si>
  <si>
    <t>交接绝缘轨</t>
  </si>
  <si>
    <t>60kg（9.5m/根）</t>
  </si>
  <si>
    <t>陈冲</t>
  </si>
  <si>
    <t>线上料单价为原单价</t>
  </si>
  <si>
    <t>2017.10.30</t>
  </si>
  <si>
    <t>墩柱墩帽模板</t>
  </si>
  <si>
    <t>不能</t>
  </si>
  <si>
    <t>周转料单价为原单价</t>
  </si>
  <si>
    <t>连续梁模板</t>
  </si>
  <si>
    <t>单线</t>
  </si>
  <si>
    <t>空心梁模板</t>
  </si>
  <si>
    <t>堵头</t>
  </si>
  <si>
    <t>20m内模</t>
  </si>
  <si>
    <t>站台墙模板</t>
  </si>
  <si>
    <t>已申请处理</t>
  </si>
  <si>
    <t>北京地铁项目部</t>
  </si>
  <si>
    <t>2019.3.28</t>
  </si>
  <si>
    <t>废护栏、铁皮、钢筋</t>
  </si>
  <si>
    <t>张照雄</t>
  </si>
  <si>
    <t>2019.3.25</t>
  </si>
  <si>
    <t>沈阳项目部</t>
  </si>
  <si>
    <t>宣泽鹏</t>
  </si>
  <si>
    <t>2018.5.4</t>
  </si>
  <si>
    <t>2018.7.6</t>
  </si>
  <si>
    <t>钢支撑</t>
  </si>
  <si>
    <t>2018.7.25</t>
  </si>
  <si>
    <t>2018.9.17</t>
  </si>
  <si>
    <t>201.12.6</t>
  </si>
  <si>
    <t>3*3*2m（高度18米）</t>
  </si>
  <si>
    <t>赣深项目</t>
  </si>
  <si>
    <t>43#</t>
  </si>
  <si>
    <t>压板</t>
  </si>
  <si>
    <r>
      <t>2</t>
    </r>
    <r>
      <rPr>
        <sz val="10"/>
        <rFont val="宋体"/>
        <family val="3"/>
        <charset val="134"/>
      </rPr>
      <t>019.4.15</t>
    </r>
    <r>
      <rPr>
        <outline/>
        <sz val="12"/>
        <rFont val="宋体"/>
        <family val="3"/>
        <charset val="134"/>
      </rPr>
      <t/>
    </r>
  </si>
  <si>
    <t>榆次管片厂</t>
  </si>
  <si>
    <t>6mm-32mm</t>
  </si>
  <si>
    <t>郝浩</t>
  </si>
  <si>
    <t>已处理</t>
  </si>
  <si>
    <t>2019.4.18</t>
  </si>
  <si>
    <t>废旧钢筋头/
钢筋绑扎带</t>
  </si>
  <si>
    <t>侯艳昌</t>
  </si>
  <si>
    <t>钢筋加工场废料</t>
  </si>
  <si>
    <t>贾虎生</t>
  </si>
  <si>
    <t>2019.01.10</t>
  </si>
  <si>
    <t>交通公司废旧、积压物资台账</t>
    <phoneticPr fontId="3" type="noConversion"/>
  </si>
  <si>
    <t>公司名称</t>
    <phoneticPr fontId="3" type="noConversion"/>
  </si>
  <si>
    <t>能否利用</t>
    <phoneticPr fontId="3" type="noConversion"/>
  </si>
  <si>
    <t>2019.4.28</t>
  </si>
  <si>
    <t>废护栏 钢筋</t>
  </si>
  <si>
    <t>兰州轨道2号一期2-TJ-5标</t>
    <phoneticPr fontId="154" type="noConversion"/>
  </si>
  <si>
    <t>废钢材</t>
    <phoneticPr fontId="154" type="noConversion"/>
  </si>
  <si>
    <t>否</t>
    <phoneticPr fontId="154" type="noConversion"/>
  </si>
  <si>
    <t>2018.3.12</t>
    <phoneticPr fontId="3" type="noConversion"/>
  </si>
  <si>
    <t>2018.3.22</t>
    <phoneticPr fontId="3" type="noConversion"/>
  </si>
  <si>
    <t>2018.7.24</t>
    <phoneticPr fontId="3" type="noConversion"/>
  </si>
  <si>
    <t>2018.10.10</t>
    <phoneticPr fontId="3" type="noConversion"/>
  </si>
  <si>
    <t>制单日期</t>
    <phoneticPr fontId="3" type="noConversion"/>
  </si>
  <si>
    <t>成武县人民医院扩建工程</t>
  </si>
  <si>
    <t>8-25mm HPB400</t>
  </si>
  <si>
    <t>刘晓龙</t>
  </si>
  <si>
    <t>盂县永店坡老城棚户区综合改造项目</t>
  </si>
  <si>
    <t>2019.4.15</t>
  </si>
  <si>
    <t>6-32mm</t>
  </si>
  <si>
    <t>待定</t>
  </si>
  <si>
    <t>武秀忠</t>
  </si>
  <si>
    <t>暂估量、价</t>
  </si>
  <si>
    <t>京张铁路工程</t>
    <phoneticPr fontId="3" type="noConversion"/>
  </si>
  <si>
    <t>2019.2.28</t>
    <phoneticPr fontId="3" type="noConversion"/>
  </si>
  <si>
    <t>预压块</t>
    <phoneticPr fontId="3" type="noConversion"/>
  </si>
  <si>
    <t>2吨/块</t>
    <phoneticPr fontId="3" type="noConversion"/>
  </si>
  <si>
    <t>唐山二环路工程</t>
    <phoneticPr fontId="54" type="noConversion"/>
  </si>
  <si>
    <r>
      <t>2</t>
    </r>
    <r>
      <rPr>
        <sz val="10"/>
        <rFont val="宋体"/>
        <family val="3"/>
        <charset val="134"/>
      </rPr>
      <t>019.3.11</t>
    </r>
    <phoneticPr fontId="54" type="noConversion"/>
  </si>
  <si>
    <r>
      <t>5</t>
    </r>
    <r>
      <rPr>
        <sz val="10"/>
        <rFont val="宋体"/>
        <family val="3"/>
        <charset val="134"/>
      </rPr>
      <t>0彩钢房</t>
    </r>
    <phoneticPr fontId="54" type="noConversion"/>
  </si>
  <si>
    <t>平方米</t>
    <phoneticPr fontId="54" type="noConversion"/>
  </si>
  <si>
    <t>贾召文</t>
    <phoneticPr fontId="54" type="noConversion"/>
  </si>
  <si>
    <t>钢结构密闭库房</t>
    <phoneticPr fontId="54" type="noConversion"/>
  </si>
  <si>
    <t>京张铁路工程</t>
    <phoneticPr fontId="54" type="noConversion"/>
  </si>
  <si>
    <r>
      <t>2</t>
    </r>
    <r>
      <rPr>
        <sz val="10"/>
        <rFont val="宋体"/>
        <family val="3"/>
        <charset val="134"/>
      </rPr>
      <t>019.4.15</t>
    </r>
    <phoneticPr fontId="54" type="noConversion"/>
  </si>
  <si>
    <t>双线铁路桥梁墩身</t>
    <phoneticPr fontId="54" type="noConversion"/>
  </si>
  <si>
    <t>吨</t>
    <phoneticPr fontId="54" type="noConversion"/>
  </si>
  <si>
    <t>双线铁路桥梁0#块</t>
    <phoneticPr fontId="54" type="noConversion"/>
  </si>
  <si>
    <t>双线铁路桥梁简支箱梁模板</t>
    <phoneticPr fontId="54" type="noConversion"/>
  </si>
  <si>
    <t>双线铁路桥连续梁底托</t>
    <phoneticPr fontId="54" type="noConversion"/>
  </si>
  <si>
    <r>
      <t>双线铁路桥挡渣墙及A</t>
    </r>
    <r>
      <rPr>
        <sz val="10"/>
        <rFont val="宋体"/>
        <family val="3"/>
        <charset val="134"/>
      </rPr>
      <t>B墙摸板</t>
    </r>
    <phoneticPr fontId="54" type="noConversion"/>
  </si>
  <si>
    <t>衢宁铁路工程</t>
    <phoneticPr fontId="54" type="noConversion"/>
  </si>
  <si>
    <r>
      <t>2</t>
    </r>
    <r>
      <rPr>
        <sz val="10"/>
        <rFont val="宋体"/>
        <family val="3"/>
        <charset val="134"/>
      </rPr>
      <t>019.4.17</t>
    </r>
    <phoneticPr fontId="54" type="noConversion"/>
  </si>
  <si>
    <t>台车模板</t>
    <phoneticPr fontId="54" type="noConversion"/>
  </si>
  <si>
    <t>李跃</t>
    <phoneticPr fontId="54" type="noConversion"/>
  </si>
  <si>
    <t>代建京张铁路工程</t>
    <phoneticPr fontId="54" type="noConversion"/>
  </si>
  <si>
    <r>
      <t>2</t>
    </r>
    <r>
      <rPr>
        <sz val="10"/>
        <rFont val="宋体"/>
        <family val="3"/>
        <charset val="134"/>
      </rPr>
      <t>019.5.8</t>
    </r>
    <phoneticPr fontId="54" type="noConversion"/>
  </si>
  <si>
    <t>墩身模板</t>
    <phoneticPr fontId="54" type="noConversion"/>
  </si>
  <si>
    <t>否</t>
    <phoneticPr fontId="3" type="noConversion"/>
  </si>
  <si>
    <t>秦志常</t>
    <phoneticPr fontId="54" type="noConversion"/>
  </si>
  <si>
    <r>
      <t>2</t>
    </r>
    <r>
      <rPr>
        <sz val="10"/>
        <rFont val="宋体"/>
        <family val="3"/>
        <charset val="134"/>
      </rPr>
      <t>019.5.13</t>
    </r>
    <phoneticPr fontId="54" type="noConversion"/>
  </si>
  <si>
    <t>二衬台车</t>
    <phoneticPr fontId="54" type="noConversion"/>
  </si>
  <si>
    <t>吨</t>
    <phoneticPr fontId="54" type="noConversion"/>
  </si>
  <si>
    <t>否</t>
    <phoneticPr fontId="3" type="noConversion"/>
  </si>
  <si>
    <t>王伟</t>
  </si>
  <si>
    <t>京张铁路工程</t>
    <phoneticPr fontId="54" type="noConversion"/>
  </si>
  <si>
    <r>
      <t>2</t>
    </r>
    <r>
      <rPr>
        <sz val="10"/>
        <rFont val="宋体"/>
        <family val="3"/>
        <charset val="134"/>
      </rPr>
      <t>019.5.13</t>
    </r>
    <phoneticPr fontId="54" type="noConversion"/>
  </si>
  <si>
    <t>九景衢铁路工程</t>
    <phoneticPr fontId="54" type="noConversion"/>
  </si>
  <si>
    <r>
      <t>2</t>
    </r>
    <r>
      <rPr>
        <sz val="10"/>
        <rFont val="宋体"/>
        <family val="3"/>
        <charset val="134"/>
      </rPr>
      <t>019.5.27</t>
    </r>
    <phoneticPr fontId="54" type="noConversion"/>
  </si>
  <si>
    <t>单线墩柱模板</t>
    <phoneticPr fontId="54" type="noConversion"/>
  </si>
  <si>
    <t>田分军</t>
    <phoneticPr fontId="54" type="noConversion"/>
  </si>
  <si>
    <t>桩板墙模板</t>
    <phoneticPr fontId="54" type="noConversion"/>
  </si>
  <si>
    <t>站台墙模板</t>
    <phoneticPr fontId="54" type="noConversion"/>
  </si>
  <si>
    <t>昌平轨道交通</t>
    <phoneticPr fontId="54" type="noConversion"/>
  </si>
  <si>
    <r>
      <t>2</t>
    </r>
    <r>
      <rPr>
        <sz val="10"/>
        <rFont val="宋体"/>
        <family val="3"/>
        <charset val="134"/>
      </rPr>
      <t>019.5.29</t>
    </r>
    <phoneticPr fontId="54" type="noConversion"/>
  </si>
  <si>
    <t>拱形支架模板</t>
    <phoneticPr fontId="54" type="noConversion"/>
  </si>
  <si>
    <t>王海涛</t>
    <phoneticPr fontId="54" type="noConversion"/>
  </si>
  <si>
    <t>制单日期：2019年06月06日</t>
    <phoneticPr fontId="3" type="noConversion"/>
  </si>
  <si>
    <t>2019.1.20</t>
    <phoneticPr fontId="54" type="noConversion"/>
  </si>
  <si>
    <t>2019.6.1</t>
    <phoneticPr fontId="54" type="noConversion"/>
  </si>
  <si>
    <t>塑料模具</t>
  </si>
  <si>
    <t>2019.6.2</t>
    <phoneticPr fontId="54" type="noConversion"/>
  </si>
  <si>
    <t>永久围挡</t>
  </si>
  <si>
    <t>2*3</t>
  </si>
  <si>
    <t>李计卜</t>
  </si>
  <si>
    <t>可分解式围挡</t>
  </si>
  <si>
    <t>临时围挡</t>
  </si>
  <si>
    <t>2*2</t>
  </si>
  <si>
    <t>2019.6.5</t>
    <phoneticPr fontId="54" type="noConversion"/>
  </si>
  <si>
    <t>墩身模板</t>
  </si>
  <si>
    <t>制单人：党勇</t>
    <phoneticPr fontId="54" type="noConversion"/>
  </si>
  <si>
    <t>制单日期：2019.6.10</t>
    <phoneticPr fontId="3" type="noConversion"/>
  </si>
  <si>
    <t>制单日期：2019.6.10</t>
    <phoneticPr fontId="54" type="noConversion"/>
  </si>
  <si>
    <t>否</t>
    <phoneticPr fontId="3" type="noConversion"/>
  </si>
  <si>
    <t>赵富强</t>
    <phoneticPr fontId="3" type="noConversion"/>
  </si>
  <si>
    <t>刘屹</t>
    <phoneticPr fontId="3" type="noConversion"/>
  </si>
  <si>
    <t>制单人：王素荣</t>
    <phoneticPr fontId="3" type="noConversion"/>
  </si>
  <si>
    <t>路桥公司2019年5月废旧、积压物资台账</t>
    <phoneticPr fontId="3" type="noConversion"/>
  </si>
  <si>
    <t>正在处理</t>
    <phoneticPr fontId="3" type="noConversion"/>
  </si>
  <si>
    <t>静兴高速公路</t>
    <phoneticPr fontId="3" type="noConversion"/>
  </si>
  <si>
    <t>汶马高速公路</t>
    <phoneticPr fontId="3" type="noConversion"/>
  </si>
  <si>
    <t>2019.5.21</t>
  </si>
  <si>
    <t>2019.5.29</t>
  </si>
  <si>
    <t>制单日期:2019.6.6</t>
    <phoneticPr fontId="3" type="noConversion"/>
  </si>
  <si>
    <r>
      <t>2019.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.25</t>
    </r>
    <phoneticPr fontId="3" type="noConversion"/>
  </si>
  <si>
    <r>
      <t>2019.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.20</t>
    </r>
    <phoneticPr fontId="3" type="noConversion"/>
  </si>
  <si>
    <r>
      <t>2019.5</t>
    </r>
    <r>
      <rPr>
        <sz val="10"/>
        <rFont val="宋体"/>
        <family val="3"/>
        <charset val="134"/>
      </rPr>
      <t>.20</t>
    </r>
    <phoneticPr fontId="3" type="noConversion"/>
  </si>
  <si>
    <t>育英街工程</t>
    <phoneticPr fontId="3" type="noConversion"/>
  </si>
  <si>
    <t>育英街工程</t>
    <phoneticPr fontId="3" type="noConversion"/>
  </si>
  <si>
    <t>鉴定日期</t>
    <phoneticPr fontId="3" type="noConversion"/>
  </si>
  <si>
    <t>规格型号</t>
    <phoneticPr fontId="3" type="noConversion"/>
  </si>
  <si>
    <t>数量</t>
    <phoneticPr fontId="3" type="noConversion"/>
  </si>
  <si>
    <t>金额</t>
    <phoneticPr fontId="3" type="noConversion"/>
  </si>
  <si>
    <t>联系电话</t>
    <phoneticPr fontId="3" type="noConversion"/>
  </si>
  <si>
    <t>广州项目</t>
  </si>
  <si>
    <t>2019.05.20</t>
  </si>
  <si>
    <t>徐乐</t>
  </si>
  <si>
    <t>2019.5.22</t>
  </si>
  <si>
    <t>2019.5.30</t>
  </si>
  <si>
    <t>含接收井</t>
  </si>
  <si>
    <t>郑州至巩义市域铁路市政配套工程04标</t>
  </si>
  <si>
    <t>螺纹，盘圆</t>
  </si>
  <si>
    <t>张志强</t>
  </si>
  <si>
    <t>2017.10.28</t>
    <phoneticPr fontId="3" type="noConversion"/>
  </si>
  <si>
    <t>2018.4.2</t>
    <phoneticPr fontId="3" type="noConversion"/>
  </si>
  <si>
    <t>2018.8.31</t>
    <phoneticPr fontId="3" type="noConversion"/>
  </si>
  <si>
    <t>钢结构分公司</t>
    <phoneticPr fontId="3" type="noConversion"/>
  </si>
  <si>
    <t>制单日期：2019.6.5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</si>
  <si>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</si>
  <si>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工程名称</t>
    <phoneticPr fontId="3" type="noConversion"/>
  </si>
  <si>
    <t>材料名称</t>
    <phoneticPr fontId="3" type="noConversion"/>
  </si>
  <si>
    <t>单位</t>
    <phoneticPr fontId="3" type="noConversion"/>
  </si>
  <si>
    <t>单价</t>
    <phoneticPr fontId="3" type="noConversion"/>
  </si>
  <si>
    <t>联系人</t>
    <phoneticPr fontId="3" type="noConversion"/>
  </si>
  <si>
    <t>备注</t>
    <phoneticPr fontId="3" type="noConversion"/>
  </si>
  <si>
    <t>2019.5.18</t>
    <phoneticPr fontId="3" type="noConversion"/>
  </si>
  <si>
    <t>废钢材</t>
    <phoneticPr fontId="3" type="noConversion"/>
  </si>
  <si>
    <t>2019.5.28</t>
    <phoneticPr fontId="3" type="noConversion"/>
  </si>
  <si>
    <t>2017.5.18</t>
    <phoneticPr fontId="154" type="noConversion"/>
  </si>
  <si>
    <t>T</t>
    <phoneticPr fontId="154" type="noConversion"/>
  </si>
  <si>
    <t>马宏栋</t>
    <phoneticPr fontId="154" type="noConversion"/>
  </si>
  <si>
    <t>2017.8.17</t>
    <phoneticPr fontId="154" type="noConversion"/>
  </si>
  <si>
    <t>2017.12.09</t>
    <phoneticPr fontId="3" type="noConversion"/>
  </si>
  <si>
    <t>2018.05.13</t>
    <phoneticPr fontId="3" type="noConversion"/>
  </si>
  <si>
    <t>2018.11.5</t>
    <phoneticPr fontId="3" type="noConversion"/>
  </si>
  <si>
    <t>2018.12.07</t>
    <phoneticPr fontId="3" type="noConversion"/>
  </si>
  <si>
    <t>物资部长：</t>
    <phoneticPr fontId="3" type="noConversion"/>
  </si>
  <si>
    <t>制单人</t>
    <phoneticPr fontId="3" type="noConversion"/>
  </si>
  <si>
    <t xml:space="preserve">                                                                                                                                                                编号：2019-01</t>
    <phoneticPr fontId="3" type="noConversion"/>
  </si>
  <si>
    <t>新建北京至张家口铁路工程</t>
  </si>
  <si>
    <t>2019.5.13</t>
  </si>
  <si>
    <t>地板切割机</t>
  </si>
  <si>
    <t>打管机</t>
  </si>
  <si>
    <t>2019.4.10</t>
  </si>
  <si>
    <t>废旧设备</t>
  </si>
  <si>
    <t>唐卫华</t>
  </si>
  <si>
    <t>0471-3455779</t>
  </si>
  <si>
    <t>文水钢铁集运站</t>
    <phoneticPr fontId="3" type="noConversion"/>
  </si>
  <si>
    <t>2018.1.10</t>
    <phoneticPr fontId="3" type="noConversion"/>
  </si>
  <si>
    <t>铁路信号电缆</t>
  </si>
  <si>
    <t>PTYL23   48*1.O</t>
  </si>
  <si>
    <t>能</t>
    <phoneticPr fontId="3" type="noConversion"/>
  </si>
  <si>
    <t>张未云</t>
    <phoneticPr fontId="3" type="noConversion"/>
  </si>
  <si>
    <t>PTYL23   33*1.O</t>
  </si>
  <si>
    <t>PTYA23   28*1.O</t>
  </si>
  <si>
    <t>PTYL23   28*1.O</t>
  </si>
  <si>
    <t>PTYA23   24*1.O</t>
  </si>
  <si>
    <t>PTYL23   24*1.0</t>
  </si>
  <si>
    <t>PTYL23   16*1.0</t>
  </si>
  <si>
    <t>太兴供电工程</t>
    <phoneticPr fontId="3" type="noConversion"/>
  </si>
  <si>
    <t>针式绝缘子</t>
  </si>
  <si>
    <t>P-10T</t>
  </si>
  <si>
    <t>只</t>
    <phoneticPr fontId="3" type="noConversion"/>
  </si>
  <si>
    <t>杵头悬式绝缘子</t>
  </si>
  <si>
    <t>XWP2-70</t>
  </si>
  <si>
    <t>耳环悬式绝缘子</t>
  </si>
  <si>
    <t>XWP2-70T</t>
  </si>
  <si>
    <t>只</t>
    <phoneticPr fontId="3" type="noConversion"/>
  </si>
  <si>
    <t>能</t>
    <phoneticPr fontId="3" type="noConversion"/>
  </si>
  <si>
    <t>张未云</t>
    <phoneticPr fontId="3" type="noConversion"/>
  </si>
  <si>
    <t>太兴供电工程</t>
    <phoneticPr fontId="3" type="noConversion"/>
  </si>
  <si>
    <t>2018.1.10</t>
    <phoneticPr fontId="3" type="noConversion"/>
  </si>
  <si>
    <t>弹簧补偿器</t>
  </si>
  <si>
    <t>津秦客专供电工程</t>
    <phoneticPr fontId="3" type="noConversion"/>
  </si>
  <si>
    <t>矩形定位器</t>
    <phoneticPr fontId="3" type="noConversion"/>
  </si>
  <si>
    <t>根</t>
    <phoneticPr fontId="3" type="noConversion"/>
  </si>
  <si>
    <t>张国庆</t>
    <phoneticPr fontId="3" type="noConversion"/>
  </si>
  <si>
    <t>杨瑞</t>
    <phoneticPr fontId="3" type="noConversion"/>
  </si>
  <si>
    <t>2019.06.10</t>
    <phoneticPr fontId="3" type="noConversion"/>
  </si>
  <si>
    <t>丰桥分公司废旧、积压物资台账</t>
    <phoneticPr fontId="3" type="noConversion"/>
  </si>
  <si>
    <t>黄石大桥</t>
  </si>
  <si>
    <t>2019.5.12</t>
    <phoneticPr fontId="3" type="noConversion"/>
  </si>
  <si>
    <t>废钢筋头</t>
    <phoneticPr fontId="3" type="noConversion"/>
  </si>
  <si>
    <t>吨</t>
    <phoneticPr fontId="3" type="noConversion"/>
  </si>
  <si>
    <t>否</t>
    <phoneticPr fontId="3" type="noConversion"/>
  </si>
  <si>
    <t>李旭阳</t>
  </si>
  <si>
    <t>物资部长：向长生</t>
    <phoneticPr fontId="3" type="noConversion"/>
  </si>
  <si>
    <t>制单人：闫建良</t>
    <phoneticPr fontId="3" type="noConversion"/>
  </si>
  <si>
    <t>制单日期：2019.6.3</t>
    <phoneticPr fontId="3" type="noConversion"/>
  </si>
</sst>
</file>

<file path=xl/styles.xml><?xml version="1.0" encoding="utf-8"?>
<styleSheet xmlns="http://schemas.openxmlformats.org/spreadsheetml/2006/main">
  <numFmts count="6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  <numFmt numFmtId="233" formatCode="yyyy/m/d;@"/>
    <numFmt numFmtId="234" formatCode="0.000_);[Red]\(0.000\)"/>
    <numFmt numFmtId="235" formatCode="0.000_ "/>
  </numFmts>
  <fonts count="158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1"/>
      <color indexed="8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宋体"/>
      <family val="2"/>
      <charset val="134"/>
    </font>
    <font>
      <sz val="10"/>
      <color rgb="FF333333"/>
      <name val="宋体"/>
      <family val="3"/>
      <charset val="134"/>
    </font>
    <font>
      <sz val="9"/>
      <name val="宋体"/>
      <family val="2"/>
      <charset val="134"/>
      <scheme val="minor"/>
    </font>
    <font>
      <outline/>
      <sz val="12"/>
      <name val="宋体"/>
      <family val="3"/>
      <charset val="134"/>
    </font>
    <font>
      <sz val="10"/>
      <color theme="1"/>
      <name val="Arial Unicode MS"/>
      <family val="2"/>
      <charset val="134"/>
    </font>
    <font>
      <sz val="9.5"/>
      <name val="宋体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89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/>
    <xf numFmtId="0" fontId="13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13" fillId="0" borderId="0" xfId="0" applyFont="1" applyFill="1"/>
    <xf numFmtId="0" fontId="0" fillId="102" borderId="0" xfId="0" applyFill="1" applyAlignment="1">
      <alignment horizontal="center"/>
    </xf>
    <xf numFmtId="0" fontId="0" fillId="102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50" fillId="0" borderId="0" xfId="2207" applyFont="1" applyAlignment="1"/>
    <xf numFmtId="0" fontId="19" fillId="0" borderId="0" xfId="0" applyFont="1" applyFill="1" applyAlignment="1">
      <alignment vertical="center"/>
    </xf>
    <xf numFmtId="0" fontId="139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235" fontId="11" fillId="0" borderId="37" xfId="0" applyNumberFormat="1" applyFont="1" applyFill="1" applyBorder="1" applyAlignment="1">
      <alignment horizontal="center" vertical="center"/>
    </xf>
    <xf numFmtId="227" fontId="11" fillId="0" borderId="38" xfId="8586" applyNumberFormat="1" applyFont="1" applyFill="1" applyBorder="1" applyAlignment="1">
      <alignment horizontal="center" vertical="center" wrapText="1"/>
    </xf>
    <xf numFmtId="49" fontId="11" fillId="0" borderId="38" xfId="8586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234" fontId="11" fillId="0" borderId="38" xfId="8585" applyNumberFormat="1" applyFont="1" applyFill="1" applyBorder="1" applyAlignment="1">
      <alignment horizontal="center" vertical="center"/>
    </xf>
    <xf numFmtId="0" fontId="141" fillId="0" borderId="39" xfId="0" applyFont="1" applyFill="1" applyBorder="1" applyAlignment="1">
      <alignment horizontal="center" vertical="center" wrapText="1"/>
    </xf>
    <xf numFmtId="0" fontId="14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235" fontId="11" fillId="0" borderId="42" xfId="0" applyNumberFormat="1" applyFont="1" applyFill="1" applyBorder="1" applyAlignment="1">
      <alignment horizontal="center" vertical="center"/>
    </xf>
    <xf numFmtId="0" fontId="141" fillId="0" borderId="38" xfId="0" applyFont="1" applyFill="1" applyBorder="1" applyAlignment="1">
      <alignment horizontal="center" vertical="center" wrapText="1"/>
    </xf>
    <xf numFmtId="235" fontId="11" fillId="0" borderId="38" xfId="0" applyNumberFormat="1" applyFont="1" applyFill="1" applyBorder="1" applyAlignment="1">
      <alignment horizontal="center" vertical="center"/>
    </xf>
    <xf numFmtId="227" fontId="11" fillId="0" borderId="38" xfId="0" applyNumberFormat="1" applyFont="1" applyFill="1" applyBorder="1" applyAlignment="1">
      <alignment horizontal="center" vertical="center"/>
    </xf>
    <xf numFmtId="0" fontId="153" fillId="0" borderId="38" xfId="0" applyFont="1" applyFill="1" applyBorder="1" applyAlignment="1">
      <alignment horizontal="center" vertical="center" wrapText="1"/>
    </xf>
    <xf numFmtId="227" fontId="11" fillId="0" borderId="3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0" fillId="0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1" fillId="0" borderId="38" xfId="340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31" fontId="1" fillId="0" borderId="38" xfId="0" applyNumberFormat="1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149" fillId="0" borderId="46" xfId="2" applyFont="1" applyFill="1" applyBorder="1" applyAlignment="1">
      <alignment horizontal="center" vertical="center" wrapText="1"/>
    </xf>
    <xf numFmtId="0" fontId="141" fillId="0" borderId="38" xfId="0" applyNumberFormat="1" applyFont="1" applyFill="1" applyBorder="1" applyAlignment="1">
      <alignment horizontal="center" vertical="center"/>
    </xf>
    <xf numFmtId="0" fontId="141" fillId="0" borderId="38" xfId="0" applyFont="1" applyFill="1" applyBorder="1" applyAlignment="1">
      <alignment horizontal="center" vertical="center"/>
    </xf>
    <xf numFmtId="0" fontId="141" fillId="0" borderId="38" xfId="0" applyNumberFormat="1" applyFont="1" applyFill="1" applyBorder="1" applyAlignment="1">
      <alignment horizontal="center" vertical="center" wrapText="1"/>
    </xf>
    <xf numFmtId="0" fontId="149" fillId="0" borderId="38" xfId="2" applyFont="1" applyFill="1" applyBorder="1" applyAlignment="1">
      <alignment horizontal="center" vertical="center" wrapText="1"/>
    </xf>
    <xf numFmtId="0" fontId="148" fillId="0" borderId="38" xfId="0" applyFont="1" applyFill="1" applyBorder="1" applyAlignment="1">
      <alignment horizontal="center" vertical="center"/>
    </xf>
    <xf numFmtId="231" fontId="148" fillId="0" borderId="38" xfId="0" applyNumberFormat="1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 wrapText="1"/>
    </xf>
    <xf numFmtId="31" fontId="1" fillId="0" borderId="38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wrapText="1"/>
    </xf>
    <xf numFmtId="0" fontId="139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shrinkToFit="1"/>
    </xf>
    <xf numFmtId="0" fontId="11" fillId="0" borderId="38" xfId="0" applyNumberFormat="1" applyFont="1" applyBorder="1" applyAlignment="1">
      <alignment horizontal="center" vertical="center" shrinkToFit="1"/>
    </xf>
    <xf numFmtId="176" fontId="11" fillId="0" borderId="38" xfId="0" applyNumberFormat="1" applyFont="1" applyFill="1" applyBorder="1" applyAlignment="1" applyProtection="1">
      <alignment horizontal="center" vertical="center" wrapText="1"/>
    </xf>
    <xf numFmtId="0" fontId="139" fillId="0" borderId="38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139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139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57" fontId="11" fillId="0" borderId="38" xfId="0" applyNumberFormat="1" applyFont="1" applyFill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233" fontId="11" fillId="0" borderId="38" xfId="0" applyNumberFormat="1" applyFont="1" applyFill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/>
    </xf>
    <xf numFmtId="14" fontId="141" fillId="0" borderId="38" xfId="0" applyNumberFormat="1" applyFont="1" applyFill="1" applyBorder="1" applyAlignment="1">
      <alignment horizontal="center" vertical="center"/>
    </xf>
    <xf numFmtId="0" fontId="1" fillId="0" borderId="38" xfId="2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1" fillId="102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176" fontId="11" fillId="0" borderId="38" xfId="8584" applyNumberFormat="1" applyFont="1" applyFill="1" applyBorder="1" applyAlignment="1">
      <alignment horizontal="center" vertical="center" shrinkToFit="1"/>
    </xf>
    <xf numFmtId="0" fontId="11" fillId="0" borderId="38" xfId="7627" applyFont="1" applyFill="1" applyBorder="1" applyAlignment="1">
      <alignment horizontal="center" vertical="center" shrinkToFit="1"/>
    </xf>
    <xf numFmtId="0" fontId="11" fillId="0" borderId="38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 wrapText="1"/>
    </xf>
    <xf numFmtId="0" fontId="147" fillId="0" borderId="38" xfId="0" applyFont="1" applyFill="1" applyBorder="1" applyAlignment="1">
      <alignment horizontal="center" vertical="center"/>
    </xf>
    <xf numFmtId="231" fontId="11" fillId="0" borderId="38" xfId="0" applyNumberFormat="1" applyFont="1" applyFill="1" applyBorder="1" applyAlignment="1">
      <alignment horizontal="center" vertical="center" wrapText="1"/>
    </xf>
    <xf numFmtId="0" fontId="138" fillId="0" borderId="38" xfId="0" applyFont="1" applyFill="1" applyBorder="1" applyAlignment="1">
      <alignment horizontal="center" vertical="center" wrapText="1"/>
    </xf>
    <xf numFmtId="232" fontId="11" fillId="0" borderId="38" xfId="0" applyNumberFormat="1" applyFont="1" applyFill="1" applyBorder="1" applyAlignment="1">
      <alignment horizontal="center" vertical="center"/>
    </xf>
    <xf numFmtId="57" fontId="1" fillId="0" borderId="38" xfId="0" applyNumberFormat="1" applyFont="1" applyBorder="1" applyAlignment="1">
      <alignment horizontal="center" vertical="center" wrapText="1"/>
    </xf>
    <xf numFmtId="0" fontId="1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 wrapText="1"/>
    </xf>
    <xf numFmtId="0" fontId="11" fillId="102" borderId="38" xfId="0" applyFont="1" applyFill="1" applyBorder="1" applyAlignment="1">
      <alignment horizontal="center" vertical="center"/>
    </xf>
    <xf numFmtId="0" fontId="138" fillId="102" borderId="38" xfId="0" applyFont="1" applyFill="1" applyBorder="1" applyAlignment="1">
      <alignment horizontal="center" vertical="center" wrapText="1"/>
    </xf>
    <xf numFmtId="14" fontId="11" fillId="102" borderId="38" xfId="0" applyNumberFormat="1" applyFont="1" applyFill="1" applyBorder="1" applyAlignment="1">
      <alignment horizontal="center" vertical="center"/>
    </xf>
    <xf numFmtId="14" fontId="11" fillId="0" borderId="38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227" fontId="11" fillId="0" borderId="43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wrapText="1"/>
    </xf>
    <xf numFmtId="0" fontId="148" fillId="0" borderId="46" xfId="0" applyFont="1" applyFill="1" applyBorder="1" applyAlignment="1">
      <alignment horizontal="center" vertical="center" wrapText="1"/>
    </xf>
    <xf numFmtId="234" fontId="11" fillId="0" borderId="48" xfId="8585" applyNumberFormat="1" applyFont="1" applyFill="1" applyBorder="1" applyAlignment="1">
      <alignment horizontal="center" vertical="center"/>
    </xf>
    <xf numFmtId="227" fontId="11" fillId="0" borderId="48" xfId="8586" applyNumberFormat="1" applyFont="1" applyFill="1" applyBorder="1" applyAlignment="1">
      <alignment horizontal="center" vertical="center" wrapText="1"/>
    </xf>
    <xf numFmtId="49" fontId="11" fillId="0" borderId="48" xfId="8586" applyNumberFormat="1" applyFont="1" applyFill="1" applyBorder="1" applyAlignment="1">
      <alignment horizontal="center" vertical="center" wrapText="1"/>
    </xf>
    <xf numFmtId="0" fontId="8" fillId="0" borderId="38" xfId="2409" applyFont="1" applyFill="1" applyBorder="1" applyAlignment="1">
      <alignment horizontal="center" vertical="center"/>
    </xf>
    <xf numFmtId="57" fontId="8" fillId="0" borderId="38" xfId="2409" applyNumberFormat="1" applyFont="1" applyFill="1" applyBorder="1" applyAlignment="1">
      <alignment horizontal="center" vertical="center"/>
    </xf>
    <xf numFmtId="0" fontId="0" fillId="0" borderId="38" xfId="536" applyFont="1" applyFill="1" applyBorder="1" applyAlignment="1">
      <alignment horizontal="center" vertical="center"/>
    </xf>
    <xf numFmtId="0" fontId="8" fillId="0" borderId="38" xfId="2409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58" fontId="7" fillId="0" borderId="43" xfId="0" applyNumberFormat="1" applyFont="1" applyBorder="1" applyAlignment="1">
      <alignment horizontal="center" vertical="center"/>
    </xf>
    <xf numFmtId="231" fontId="147" fillId="0" borderId="38" xfId="0" applyNumberFormat="1" applyFont="1" applyFill="1" applyBorder="1" applyAlignment="1">
      <alignment horizontal="center" vertical="center"/>
    </xf>
    <xf numFmtId="31" fontId="147" fillId="0" borderId="38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232" fontId="11" fillId="0" borderId="38" xfId="0" applyNumberFormat="1" applyFont="1" applyFill="1" applyBorder="1" applyAlignment="1">
      <alignment horizontal="center" vertical="center" wrapText="1"/>
    </xf>
    <xf numFmtId="0" fontId="1" fillId="0" borderId="38" xfId="8587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38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wrapText="1"/>
    </xf>
    <xf numFmtId="0" fontId="1" fillId="0" borderId="38" xfId="8588" applyFont="1" applyBorder="1" applyAlignment="1">
      <alignment horizontal="center" vertical="center" wrapText="1"/>
    </xf>
    <xf numFmtId="0" fontId="1" fillId="0" borderId="38" xfId="8588" applyFont="1" applyBorder="1" applyAlignment="1">
      <alignment horizontal="center" vertical="center"/>
    </xf>
    <xf numFmtId="0" fontId="1" fillId="0" borderId="38" xfId="8588" applyFont="1" applyBorder="1" applyAlignment="1">
      <alignment vertical="center" wrapText="1"/>
    </xf>
    <xf numFmtId="0" fontId="7" fillId="102" borderId="47" xfId="0" applyFont="1" applyFill="1" applyBorder="1" applyAlignment="1">
      <alignment horizontal="left" vertical="center"/>
    </xf>
    <xf numFmtId="0" fontId="5" fillId="102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140" fillId="0" borderId="43" xfId="0" applyFont="1" applyFill="1" applyBorder="1" applyAlignment="1">
      <alignment horizontal="center" vertical="center"/>
    </xf>
    <xf numFmtId="0" fontId="140" fillId="0" borderId="44" xfId="0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/>
    </xf>
    <xf numFmtId="31" fontId="8" fillId="0" borderId="35" xfId="0" applyNumberFormat="1" applyFont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4" fontId="1" fillId="0" borderId="48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8" fillId="0" borderId="38" xfId="0" applyFont="1" applyFill="1" applyBorder="1" applyAlignment="1">
      <alignment horizontal="center" vertical="center"/>
    </xf>
    <xf numFmtId="231" fontId="138" fillId="0" borderId="38" xfId="0" applyNumberFormat="1" applyFont="1" applyFill="1" applyBorder="1" applyAlignment="1">
      <alignment horizontal="center" vertical="center"/>
    </xf>
    <xf numFmtId="0" fontId="146" fillId="0" borderId="38" xfId="0" applyFont="1" applyFill="1" applyBorder="1" applyAlignment="1">
      <alignment horizontal="center" vertical="center"/>
    </xf>
    <xf numFmtId="231" fontId="146" fillId="0" borderId="38" xfId="0" applyNumberFormat="1" applyFont="1" applyFill="1" applyBorder="1" applyAlignment="1">
      <alignment horizontal="center" vertical="center"/>
    </xf>
    <xf numFmtId="0" fontId="152" fillId="0" borderId="44" xfId="2207" applyFont="1" applyBorder="1" applyAlignment="1">
      <alignment horizontal="left" vertical="center"/>
    </xf>
    <xf numFmtId="0" fontId="141" fillId="0" borderId="44" xfId="2207" applyFont="1" applyBorder="1" applyAlignment="1">
      <alignment horizontal="left" vertical="center"/>
    </xf>
    <xf numFmtId="0" fontId="151" fillId="0" borderId="47" xfId="2207" applyFont="1" applyBorder="1" applyAlignment="1">
      <alignment horizontal="center" vertical="center"/>
    </xf>
    <xf numFmtId="0" fontId="144" fillId="0" borderId="47" xfId="2207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138" fillId="102" borderId="38" xfId="0" applyFont="1" applyFill="1" applyBorder="1" applyAlignment="1">
      <alignment horizontal="center" vertical="center"/>
    </xf>
    <xf numFmtId="0" fontId="8" fillId="0" borderId="38" xfId="2409" applyFont="1" applyBorder="1" applyAlignment="1">
      <alignment horizontal="center" vertical="center"/>
    </xf>
    <xf numFmtId="206" fontId="8" fillId="0" borderId="38" xfId="2409" applyNumberFormat="1" applyFont="1" applyBorder="1" applyAlignment="1">
      <alignment horizontal="center" vertical="center"/>
    </xf>
    <xf numFmtId="0" fontId="8" fillId="0" borderId="38" xfId="536" applyFont="1" applyFill="1" applyBorder="1" applyAlignment="1">
      <alignment horizontal="center" vertical="center"/>
    </xf>
    <xf numFmtId="0" fontId="156" fillId="0" borderId="38" xfId="0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138" fillId="0" borderId="38" xfId="59" applyNumberFormat="1" applyFont="1" applyFill="1" applyBorder="1" applyAlignment="1">
      <alignment horizontal="center" vertical="center" wrapText="1"/>
    </xf>
    <xf numFmtId="49" fontId="138" fillId="0" borderId="38" xfId="59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center" vertical="center"/>
    </xf>
    <xf numFmtId="231" fontId="147" fillId="0" borderId="0" xfId="0" applyNumberFormat="1" applyFont="1" applyFill="1" applyBorder="1" applyAlignment="1">
      <alignment horizontal="center" vertical="center"/>
    </xf>
    <xf numFmtId="0" fontId="157" fillId="0" borderId="38" xfId="0" applyFont="1" applyFill="1" applyBorder="1" applyAlignment="1">
      <alignment horizontal="center" vertical="center" wrapText="1"/>
    </xf>
    <xf numFmtId="0" fontId="150" fillId="0" borderId="38" xfId="2207" applyFont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102" borderId="38" xfId="2" applyFont="1" applyFill="1" applyBorder="1" applyAlignment="1">
      <alignment horizontal="center" vertical="center"/>
    </xf>
    <xf numFmtId="0" fontId="7" fillId="0" borderId="38" xfId="7703" applyFont="1" applyBorder="1" applyAlignment="1">
      <alignment horizontal="center" vertical="center"/>
    </xf>
  </cellXfs>
  <cellStyles count="8589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03" xfId="858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4" xfId="8588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Sheet2" xfId="8585"/>
    <cellStyle name="常规_附表" xfId="8586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XFD1048576"/>
    </sheetView>
  </sheetViews>
  <sheetFormatPr defaultColWidth="9" defaultRowHeight="13.5"/>
  <cols>
    <col min="1" max="1" width="4.25" style="10" customWidth="1"/>
    <col min="2" max="2" width="11.75" style="9" customWidth="1"/>
    <col min="3" max="3" width="17.125" style="9" customWidth="1"/>
    <col min="4" max="4" width="10.75" style="9" customWidth="1"/>
    <col min="5" max="5" width="24.5" style="9" customWidth="1"/>
    <col min="6" max="6" width="7.5" style="9" customWidth="1"/>
    <col min="7" max="7" width="7.25" style="9" customWidth="1"/>
    <col min="8" max="8" width="7.625" style="9" customWidth="1"/>
    <col min="9" max="9" width="8" style="9" customWidth="1"/>
    <col min="10" max="10" width="9" style="9"/>
    <col min="11" max="11" width="7.5" style="9" customWidth="1"/>
    <col min="12" max="12" width="9.25" style="9" customWidth="1"/>
    <col min="13" max="13" width="13.25" style="9" customWidth="1"/>
    <col min="14" max="14" width="13.125" style="10" customWidth="1"/>
    <col min="15" max="16384" width="9" style="10"/>
  </cols>
  <sheetData>
    <row r="1" spans="1:14" ht="27" customHeight="1">
      <c r="A1" s="148" t="s">
        <v>641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9.75" customHeight="1">
      <c r="A2" s="147" t="s">
        <v>642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20.100000000000001" customHeight="1">
      <c r="A3" s="112" t="s">
        <v>0</v>
      </c>
      <c r="B3" s="113" t="s">
        <v>55</v>
      </c>
      <c r="C3" s="113" t="s">
        <v>56</v>
      </c>
      <c r="D3" s="113" t="s">
        <v>57</v>
      </c>
      <c r="E3" s="114" t="s">
        <v>58</v>
      </c>
      <c r="F3" s="114" t="s">
        <v>59</v>
      </c>
      <c r="G3" s="114" t="s">
        <v>60</v>
      </c>
      <c r="H3" s="113" t="s">
        <v>61</v>
      </c>
      <c r="I3" s="113" t="s">
        <v>62</v>
      </c>
      <c r="J3" s="114" t="s">
        <v>63</v>
      </c>
      <c r="K3" s="114" t="s">
        <v>64</v>
      </c>
      <c r="L3" s="114" t="s">
        <v>65</v>
      </c>
      <c r="M3" s="114" t="s">
        <v>66</v>
      </c>
      <c r="N3" s="113" t="s">
        <v>67</v>
      </c>
    </row>
    <row r="4" spans="1:14" ht="20.100000000000001" customHeight="1">
      <c r="A4" s="112">
        <v>1</v>
      </c>
      <c r="B4" s="112" t="s">
        <v>643</v>
      </c>
      <c r="C4" s="115" t="s">
        <v>766</v>
      </c>
      <c r="D4" s="115" t="s">
        <v>767</v>
      </c>
      <c r="E4" s="115" t="s">
        <v>768</v>
      </c>
      <c r="F4" s="112"/>
      <c r="G4" s="112" t="s">
        <v>769</v>
      </c>
      <c r="H4" s="115">
        <v>348</v>
      </c>
      <c r="I4" s="115">
        <v>800</v>
      </c>
      <c r="J4" s="115">
        <f t="shared" ref="J4:J23" si="0">I4*H4</f>
        <v>278400</v>
      </c>
      <c r="K4" s="112" t="s">
        <v>25</v>
      </c>
      <c r="L4" s="112" t="s">
        <v>644</v>
      </c>
      <c r="M4" s="116">
        <v>13662169941</v>
      </c>
      <c r="N4" s="112" t="s">
        <v>645</v>
      </c>
    </row>
    <row r="5" spans="1:14" ht="20.100000000000001" customHeight="1">
      <c r="A5" s="112">
        <f t="shared" ref="A5:A23" si="1">A4+1</f>
        <v>2</v>
      </c>
      <c r="B5" s="112" t="s">
        <v>643</v>
      </c>
      <c r="C5" s="115" t="s">
        <v>770</v>
      </c>
      <c r="D5" s="115" t="s">
        <v>771</v>
      </c>
      <c r="E5" s="115" t="s">
        <v>772</v>
      </c>
      <c r="F5" s="115"/>
      <c r="G5" s="115" t="s">
        <v>773</v>
      </c>
      <c r="H5" s="115">
        <v>1849.1</v>
      </c>
      <c r="I5" s="115">
        <v>10</v>
      </c>
      <c r="J5" s="115">
        <f t="shared" si="0"/>
        <v>18491</v>
      </c>
      <c r="K5" s="112" t="s">
        <v>25</v>
      </c>
      <c r="L5" s="116" t="s">
        <v>774</v>
      </c>
      <c r="M5" s="116">
        <v>15901332021</v>
      </c>
      <c r="N5" s="112"/>
    </row>
    <row r="6" spans="1:14" ht="20.100000000000001" customHeight="1">
      <c r="A6" s="112">
        <f t="shared" si="1"/>
        <v>3</v>
      </c>
      <c r="B6" s="112" t="s">
        <v>643</v>
      </c>
      <c r="C6" s="115" t="s">
        <v>770</v>
      </c>
      <c r="D6" s="115" t="s">
        <v>771</v>
      </c>
      <c r="E6" s="115" t="s">
        <v>775</v>
      </c>
      <c r="F6" s="115"/>
      <c r="G6" s="115" t="s">
        <v>773</v>
      </c>
      <c r="H6" s="115">
        <v>600</v>
      </c>
      <c r="I6" s="115">
        <v>10</v>
      </c>
      <c r="J6" s="115">
        <f t="shared" si="0"/>
        <v>6000</v>
      </c>
      <c r="K6" s="112" t="s">
        <v>25</v>
      </c>
      <c r="L6" s="116" t="s">
        <v>774</v>
      </c>
      <c r="M6" s="116">
        <v>15901332021</v>
      </c>
      <c r="N6" s="112"/>
    </row>
    <row r="7" spans="1:14" ht="20.100000000000001" customHeight="1">
      <c r="A7" s="112">
        <f t="shared" si="1"/>
        <v>4</v>
      </c>
      <c r="B7" s="112" t="s">
        <v>643</v>
      </c>
      <c r="C7" s="115" t="s">
        <v>776</v>
      </c>
      <c r="D7" s="115" t="s">
        <v>777</v>
      </c>
      <c r="E7" s="115" t="s">
        <v>778</v>
      </c>
      <c r="F7" s="112"/>
      <c r="G7" s="115" t="s">
        <v>779</v>
      </c>
      <c r="H7" s="115">
        <v>1097.5899999999999</v>
      </c>
      <c r="I7" s="115">
        <v>1690</v>
      </c>
      <c r="J7" s="115">
        <f t="shared" si="0"/>
        <v>1854927.0999999999</v>
      </c>
      <c r="K7" s="112" t="s">
        <v>210</v>
      </c>
      <c r="L7" s="112" t="s">
        <v>644</v>
      </c>
      <c r="M7" s="116">
        <v>13662169941</v>
      </c>
      <c r="N7" s="112"/>
    </row>
    <row r="8" spans="1:14" ht="20.100000000000001" customHeight="1">
      <c r="A8" s="112">
        <f t="shared" si="1"/>
        <v>5</v>
      </c>
      <c r="B8" s="112" t="s">
        <v>643</v>
      </c>
      <c r="C8" s="115" t="s">
        <v>776</v>
      </c>
      <c r="D8" s="115" t="s">
        <v>777</v>
      </c>
      <c r="E8" s="115" t="s">
        <v>778</v>
      </c>
      <c r="F8" s="112"/>
      <c r="G8" s="115" t="s">
        <v>779</v>
      </c>
      <c r="H8" s="115">
        <v>422.52</v>
      </c>
      <c r="I8" s="115">
        <v>1690</v>
      </c>
      <c r="J8" s="115">
        <f t="shared" si="0"/>
        <v>714058.79999999993</v>
      </c>
      <c r="K8" s="112" t="s">
        <v>210</v>
      </c>
      <c r="L8" s="112" t="s">
        <v>644</v>
      </c>
      <c r="M8" s="116">
        <v>13662169941</v>
      </c>
      <c r="N8" s="112"/>
    </row>
    <row r="9" spans="1:14" ht="20.100000000000001" customHeight="1">
      <c r="A9" s="112">
        <f t="shared" si="1"/>
        <v>6</v>
      </c>
      <c r="B9" s="112" t="s">
        <v>643</v>
      </c>
      <c r="C9" s="115" t="s">
        <v>776</v>
      </c>
      <c r="D9" s="115" t="s">
        <v>733</v>
      </c>
      <c r="E9" s="115" t="s">
        <v>778</v>
      </c>
      <c r="F9" s="112"/>
      <c r="G9" s="115" t="s">
        <v>779</v>
      </c>
      <c r="H9" s="115">
        <v>14.87</v>
      </c>
      <c r="I9" s="115">
        <v>1690</v>
      </c>
      <c r="J9" s="115">
        <f t="shared" si="0"/>
        <v>25130.3</v>
      </c>
      <c r="K9" s="112" t="s">
        <v>210</v>
      </c>
      <c r="L9" s="112" t="s">
        <v>644</v>
      </c>
      <c r="M9" s="116">
        <v>13662169941</v>
      </c>
      <c r="N9" s="112"/>
    </row>
    <row r="10" spans="1:14" ht="20.100000000000001" customHeight="1">
      <c r="A10" s="112">
        <f t="shared" si="1"/>
        <v>7</v>
      </c>
      <c r="B10" s="112" t="s">
        <v>643</v>
      </c>
      <c r="C10" s="115" t="s">
        <v>776</v>
      </c>
      <c r="D10" s="115" t="s">
        <v>733</v>
      </c>
      <c r="E10" s="115" t="s">
        <v>780</v>
      </c>
      <c r="F10" s="112"/>
      <c r="G10" s="115" t="s">
        <v>779</v>
      </c>
      <c r="H10" s="115">
        <v>391.38</v>
      </c>
      <c r="I10" s="115">
        <v>1690</v>
      </c>
      <c r="J10" s="115">
        <f t="shared" si="0"/>
        <v>661432.19999999995</v>
      </c>
      <c r="K10" s="112" t="s">
        <v>210</v>
      </c>
      <c r="L10" s="112" t="s">
        <v>644</v>
      </c>
      <c r="M10" s="116">
        <v>13662169941</v>
      </c>
      <c r="N10" s="112"/>
    </row>
    <row r="11" spans="1:14" ht="20.100000000000001" customHeight="1">
      <c r="A11" s="112">
        <f t="shared" si="1"/>
        <v>8</v>
      </c>
      <c r="B11" s="112" t="s">
        <v>643</v>
      </c>
      <c r="C11" s="115" t="s">
        <v>776</v>
      </c>
      <c r="D11" s="115" t="s">
        <v>733</v>
      </c>
      <c r="E11" s="115" t="s">
        <v>781</v>
      </c>
      <c r="F11" s="112"/>
      <c r="G11" s="115" t="s">
        <v>779</v>
      </c>
      <c r="H11" s="115">
        <v>473.97</v>
      </c>
      <c r="I11" s="115">
        <v>1690</v>
      </c>
      <c r="J11" s="115">
        <f t="shared" si="0"/>
        <v>801009.3</v>
      </c>
      <c r="K11" s="112" t="s">
        <v>210</v>
      </c>
      <c r="L11" s="112" t="s">
        <v>644</v>
      </c>
      <c r="M11" s="116">
        <v>13662169941</v>
      </c>
      <c r="N11" s="112"/>
    </row>
    <row r="12" spans="1:14" ht="20.100000000000001" customHeight="1">
      <c r="A12" s="112">
        <f t="shared" si="1"/>
        <v>9</v>
      </c>
      <c r="B12" s="112" t="s">
        <v>643</v>
      </c>
      <c r="C12" s="115" t="s">
        <v>776</v>
      </c>
      <c r="D12" s="115" t="s">
        <v>733</v>
      </c>
      <c r="E12" s="115" t="s">
        <v>781</v>
      </c>
      <c r="F12" s="112"/>
      <c r="G12" s="115" t="s">
        <v>779</v>
      </c>
      <c r="H12" s="115">
        <v>161.72</v>
      </c>
      <c r="I12" s="115">
        <v>1690</v>
      </c>
      <c r="J12" s="115">
        <f t="shared" si="0"/>
        <v>273306.8</v>
      </c>
      <c r="K12" s="112" t="s">
        <v>210</v>
      </c>
      <c r="L12" s="112" t="s">
        <v>644</v>
      </c>
      <c r="M12" s="116">
        <v>13662169941</v>
      </c>
      <c r="N12" s="112"/>
    </row>
    <row r="13" spans="1:14" ht="20.100000000000001" customHeight="1">
      <c r="A13" s="112">
        <f t="shared" si="1"/>
        <v>10</v>
      </c>
      <c r="B13" s="112" t="s">
        <v>643</v>
      </c>
      <c r="C13" s="115" t="s">
        <v>776</v>
      </c>
      <c r="D13" s="115" t="s">
        <v>733</v>
      </c>
      <c r="E13" s="115" t="s">
        <v>781</v>
      </c>
      <c r="F13" s="112"/>
      <c r="G13" s="115" t="s">
        <v>779</v>
      </c>
      <c r="H13" s="115">
        <v>161.61000000000001</v>
      </c>
      <c r="I13" s="115">
        <v>1690</v>
      </c>
      <c r="J13" s="115">
        <f t="shared" si="0"/>
        <v>273120.90000000002</v>
      </c>
      <c r="K13" s="112" t="s">
        <v>210</v>
      </c>
      <c r="L13" s="112" t="s">
        <v>644</v>
      </c>
      <c r="M13" s="116">
        <v>13662169941</v>
      </c>
      <c r="N13" s="112"/>
    </row>
    <row r="14" spans="1:14" ht="20.100000000000001" customHeight="1">
      <c r="A14" s="112">
        <f t="shared" si="1"/>
        <v>11</v>
      </c>
      <c r="B14" s="112" t="s">
        <v>643</v>
      </c>
      <c r="C14" s="115" t="s">
        <v>776</v>
      </c>
      <c r="D14" s="115" t="s">
        <v>733</v>
      </c>
      <c r="E14" s="115" t="s">
        <v>782</v>
      </c>
      <c r="F14" s="112"/>
      <c r="G14" s="115" t="s">
        <v>779</v>
      </c>
      <c r="H14" s="115">
        <v>145.982</v>
      </c>
      <c r="I14" s="115">
        <v>1690</v>
      </c>
      <c r="J14" s="115">
        <f t="shared" si="0"/>
        <v>246709.58</v>
      </c>
      <c r="K14" s="112" t="s">
        <v>210</v>
      </c>
      <c r="L14" s="112" t="s">
        <v>644</v>
      </c>
      <c r="M14" s="116">
        <v>13662169941</v>
      </c>
      <c r="N14" s="112"/>
    </row>
    <row r="15" spans="1:14" ht="20.100000000000001" customHeight="1">
      <c r="A15" s="112">
        <f t="shared" si="1"/>
        <v>12</v>
      </c>
      <c r="B15" s="112" t="s">
        <v>643</v>
      </c>
      <c r="C15" s="115" t="s">
        <v>776</v>
      </c>
      <c r="D15" s="115" t="s">
        <v>733</v>
      </c>
      <c r="E15" s="115" t="s">
        <v>783</v>
      </c>
      <c r="F15" s="112"/>
      <c r="G15" s="115" t="s">
        <v>779</v>
      </c>
      <c r="H15" s="115">
        <v>176.441</v>
      </c>
      <c r="I15" s="115">
        <v>1690</v>
      </c>
      <c r="J15" s="115">
        <f t="shared" si="0"/>
        <v>298185.28999999998</v>
      </c>
      <c r="K15" s="112" t="s">
        <v>210</v>
      </c>
      <c r="L15" s="112" t="s">
        <v>644</v>
      </c>
      <c r="M15" s="116">
        <v>13662169941</v>
      </c>
      <c r="N15" s="112"/>
    </row>
    <row r="16" spans="1:14" ht="20.100000000000001" customHeight="1">
      <c r="A16" s="112">
        <f t="shared" si="1"/>
        <v>13</v>
      </c>
      <c r="B16" s="112" t="s">
        <v>643</v>
      </c>
      <c r="C16" s="115" t="s">
        <v>784</v>
      </c>
      <c r="D16" s="115" t="s">
        <v>785</v>
      </c>
      <c r="E16" s="115" t="s">
        <v>786</v>
      </c>
      <c r="F16" s="112"/>
      <c r="G16" s="115" t="s">
        <v>779</v>
      </c>
      <c r="H16" s="115">
        <v>180</v>
      </c>
      <c r="I16" s="115">
        <v>2000</v>
      </c>
      <c r="J16" s="115">
        <f t="shared" si="0"/>
        <v>360000</v>
      </c>
      <c r="K16" s="112" t="s">
        <v>25</v>
      </c>
      <c r="L16" s="116" t="s">
        <v>787</v>
      </c>
      <c r="M16" s="116">
        <v>13810108210</v>
      </c>
      <c r="N16" s="112"/>
    </row>
    <row r="17" spans="1:14" ht="20.100000000000001" customHeight="1">
      <c r="A17" s="112">
        <f t="shared" si="1"/>
        <v>14</v>
      </c>
      <c r="B17" s="112" t="s">
        <v>643</v>
      </c>
      <c r="C17" s="115" t="s">
        <v>788</v>
      </c>
      <c r="D17" s="115" t="s">
        <v>789</v>
      </c>
      <c r="E17" s="115" t="s">
        <v>790</v>
      </c>
      <c r="F17" s="112"/>
      <c r="G17" s="115" t="s">
        <v>779</v>
      </c>
      <c r="H17" s="115">
        <v>349.99</v>
      </c>
      <c r="I17" s="115">
        <v>2300</v>
      </c>
      <c r="J17" s="115">
        <f t="shared" si="0"/>
        <v>804977</v>
      </c>
      <c r="K17" s="112" t="s">
        <v>791</v>
      </c>
      <c r="L17" s="116" t="s">
        <v>792</v>
      </c>
      <c r="M17" s="185">
        <v>18618338690</v>
      </c>
      <c r="N17" s="112"/>
    </row>
    <row r="18" spans="1:14" ht="20.100000000000001" customHeight="1">
      <c r="A18" s="112">
        <f t="shared" si="1"/>
        <v>15</v>
      </c>
      <c r="B18" s="112" t="s">
        <v>643</v>
      </c>
      <c r="C18" s="115" t="s">
        <v>776</v>
      </c>
      <c r="D18" s="115" t="s">
        <v>793</v>
      </c>
      <c r="E18" s="115" t="s">
        <v>794</v>
      </c>
      <c r="F18" s="112"/>
      <c r="G18" s="115" t="s">
        <v>795</v>
      </c>
      <c r="H18" s="115">
        <v>110</v>
      </c>
      <c r="I18" s="115">
        <v>2350</v>
      </c>
      <c r="J18" s="115">
        <f t="shared" si="0"/>
        <v>258500</v>
      </c>
      <c r="K18" s="112" t="s">
        <v>796</v>
      </c>
      <c r="L18" s="116" t="s">
        <v>797</v>
      </c>
      <c r="M18" s="116">
        <v>18631369850</v>
      </c>
      <c r="N18" s="112"/>
    </row>
    <row r="19" spans="1:14" ht="20.100000000000001" customHeight="1">
      <c r="A19" s="112">
        <f t="shared" si="1"/>
        <v>16</v>
      </c>
      <c r="B19" s="112" t="s">
        <v>643</v>
      </c>
      <c r="C19" s="115" t="s">
        <v>798</v>
      </c>
      <c r="D19" s="115" t="s">
        <v>799</v>
      </c>
      <c r="E19" s="115" t="s">
        <v>794</v>
      </c>
      <c r="F19" s="112"/>
      <c r="G19" s="115" t="s">
        <v>795</v>
      </c>
      <c r="H19" s="115">
        <v>110</v>
      </c>
      <c r="I19" s="115">
        <v>2350</v>
      </c>
      <c r="J19" s="115">
        <f t="shared" si="0"/>
        <v>258500</v>
      </c>
      <c r="K19" s="112" t="s">
        <v>796</v>
      </c>
      <c r="L19" s="116" t="s">
        <v>797</v>
      </c>
      <c r="M19" s="116">
        <v>18631369850</v>
      </c>
      <c r="N19" s="112"/>
    </row>
    <row r="20" spans="1:14" ht="20.100000000000001" customHeight="1">
      <c r="A20" s="112">
        <f t="shared" si="1"/>
        <v>17</v>
      </c>
      <c r="B20" s="112" t="s">
        <v>643</v>
      </c>
      <c r="C20" s="115" t="s">
        <v>800</v>
      </c>
      <c r="D20" s="115" t="s">
        <v>801</v>
      </c>
      <c r="E20" s="115" t="s">
        <v>802</v>
      </c>
      <c r="F20" s="112"/>
      <c r="G20" s="115" t="s">
        <v>795</v>
      </c>
      <c r="H20" s="115">
        <v>62.75</v>
      </c>
      <c r="I20" s="115">
        <v>1400</v>
      </c>
      <c r="J20" s="115">
        <f t="shared" si="0"/>
        <v>87850</v>
      </c>
      <c r="K20" s="112" t="s">
        <v>796</v>
      </c>
      <c r="L20" s="116" t="s">
        <v>803</v>
      </c>
      <c r="M20" s="116">
        <v>18179866377</v>
      </c>
      <c r="N20" s="112"/>
    </row>
    <row r="21" spans="1:14" ht="20.100000000000001" customHeight="1">
      <c r="A21" s="112">
        <f t="shared" si="1"/>
        <v>18</v>
      </c>
      <c r="B21" s="112" t="s">
        <v>643</v>
      </c>
      <c r="C21" s="115" t="s">
        <v>800</v>
      </c>
      <c r="D21" s="115" t="s">
        <v>801</v>
      </c>
      <c r="E21" s="115" t="s">
        <v>804</v>
      </c>
      <c r="F21" s="112"/>
      <c r="G21" s="115" t="s">
        <v>795</v>
      </c>
      <c r="H21" s="115">
        <v>40.5</v>
      </c>
      <c r="I21" s="115">
        <v>1400</v>
      </c>
      <c r="J21" s="115">
        <f t="shared" si="0"/>
        <v>56700</v>
      </c>
      <c r="K21" s="112" t="s">
        <v>796</v>
      </c>
      <c r="L21" s="116" t="s">
        <v>803</v>
      </c>
      <c r="M21" s="116">
        <v>18179866377</v>
      </c>
      <c r="N21" s="112"/>
    </row>
    <row r="22" spans="1:14" ht="20.100000000000001" customHeight="1">
      <c r="A22" s="112">
        <f t="shared" si="1"/>
        <v>19</v>
      </c>
      <c r="B22" s="112" t="s">
        <v>643</v>
      </c>
      <c r="C22" s="115" t="s">
        <v>800</v>
      </c>
      <c r="D22" s="115" t="s">
        <v>801</v>
      </c>
      <c r="E22" s="115" t="s">
        <v>805</v>
      </c>
      <c r="F22" s="112"/>
      <c r="G22" s="115" t="s">
        <v>795</v>
      </c>
      <c r="H22" s="115">
        <v>57.09</v>
      </c>
      <c r="I22" s="115">
        <v>1400</v>
      </c>
      <c r="J22" s="115">
        <f t="shared" si="0"/>
        <v>79926</v>
      </c>
      <c r="K22" s="112" t="s">
        <v>796</v>
      </c>
      <c r="L22" s="116" t="s">
        <v>803</v>
      </c>
      <c r="M22" s="116">
        <v>18179866377</v>
      </c>
      <c r="N22" s="112"/>
    </row>
    <row r="23" spans="1:14" ht="20.100000000000001" customHeight="1">
      <c r="A23" s="112">
        <f t="shared" si="1"/>
        <v>20</v>
      </c>
      <c r="B23" s="112" t="s">
        <v>643</v>
      </c>
      <c r="C23" s="115" t="s">
        <v>806</v>
      </c>
      <c r="D23" s="115" t="s">
        <v>807</v>
      </c>
      <c r="E23" s="115" t="s">
        <v>808</v>
      </c>
      <c r="F23" s="112"/>
      <c r="G23" s="115" t="s">
        <v>795</v>
      </c>
      <c r="H23" s="115">
        <v>83.65</v>
      </c>
      <c r="I23" s="115">
        <v>1800</v>
      </c>
      <c r="J23" s="115">
        <f t="shared" si="0"/>
        <v>150570</v>
      </c>
      <c r="K23" s="112" t="s">
        <v>796</v>
      </c>
      <c r="L23" s="116" t="s">
        <v>809</v>
      </c>
      <c r="M23" s="116">
        <v>15711296788</v>
      </c>
      <c r="N23" s="112"/>
    </row>
    <row r="24" spans="1:14" ht="20.100000000000001" customHeight="1">
      <c r="A24" s="112"/>
      <c r="B24" s="112"/>
      <c r="C24" s="115"/>
      <c r="D24" s="115"/>
      <c r="E24" s="115"/>
      <c r="F24" s="112"/>
      <c r="G24" s="115"/>
      <c r="H24" s="115"/>
      <c r="I24" s="115"/>
      <c r="J24" s="115"/>
      <c r="K24" s="112"/>
      <c r="L24" s="116"/>
      <c r="M24" s="116"/>
      <c r="N24" s="112"/>
    </row>
    <row r="25" spans="1:14" ht="20.100000000000001" customHeight="1">
      <c r="A25" s="112"/>
      <c r="B25" s="112"/>
      <c r="C25" s="115"/>
      <c r="D25" s="115"/>
      <c r="E25" s="115"/>
      <c r="F25" s="112"/>
      <c r="G25" s="115"/>
      <c r="H25" s="115"/>
      <c r="I25" s="115"/>
      <c r="J25" s="115"/>
      <c r="K25" s="112"/>
      <c r="L25" s="116"/>
      <c r="M25" s="116"/>
      <c r="N25" s="112"/>
    </row>
    <row r="26" spans="1:14" ht="20.100000000000001" customHeight="1">
      <c r="A26" s="112"/>
      <c r="B26" s="112"/>
      <c r="C26" s="115"/>
      <c r="D26" s="115"/>
      <c r="E26" s="115"/>
      <c r="F26" s="112"/>
      <c r="G26" s="115"/>
      <c r="H26" s="115"/>
      <c r="I26" s="115"/>
      <c r="J26" s="115"/>
      <c r="K26" s="112"/>
      <c r="L26" s="116"/>
      <c r="M26" s="116"/>
      <c r="N26" s="112"/>
    </row>
    <row r="27" spans="1:14" ht="20.100000000000001" customHeight="1">
      <c r="A27" s="112"/>
      <c r="B27" s="112"/>
      <c r="C27" s="115"/>
      <c r="D27" s="115"/>
      <c r="E27" s="115"/>
      <c r="F27" s="112"/>
      <c r="G27" s="115"/>
      <c r="H27" s="115"/>
      <c r="I27" s="115"/>
      <c r="J27" s="115"/>
      <c r="K27" s="112"/>
      <c r="L27" s="116"/>
      <c r="M27" s="116"/>
      <c r="N27" s="112"/>
    </row>
    <row r="28" spans="1:14" ht="20.100000000000001" customHeight="1">
      <c r="A28" s="112"/>
      <c r="B28" s="112"/>
      <c r="C28" s="115"/>
      <c r="D28" s="115"/>
      <c r="E28" s="115"/>
      <c r="F28" s="112"/>
      <c r="G28" s="115"/>
      <c r="H28" s="115"/>
      <c r="I28" s="115"/>
      <c r="J28" s="115"/>
      <c r="K28" s="112"/>
      <c r="L28" s="116"/>
      <c r="M28" s="116"/>
      <c r="N28" s="112"/>
    </row>
    <row r="29" spans="1:14" ht="20.100000000000001" customHeight="1">
      <c r="A29" s="112"/>
      <c r="B29" s="112"/>
      <c r="C29" s="115"/>
      <c r="D29" s="115"/>
      <c r="E29" s="115"/>
      <c r="F29" s="112"/>
      <c r="G29" s="115"/>
      <c r="H29" s="115"/>
      <c r="I29" s="115"/>
      <c r="J29" s="115"/>
      <c r="K29" s="112"/>
      <c r="L29" s="116"/>
      <c r="M29" s="116"/>
      <c r="N29" s="112"/>
    </row>
    <row r="30" spans="1:14" ht="20.100000000000001" customHeight="1">
      <c r="A30" s="112"/>
      <c r="B30" s="112"/>
      <c r="C30" s="115"/>
      <c r="D30" s="117"/>
      <c r="E30" s="112"/>
      <c r="F30" s="112"/>
      <c r="G30" s="112"/>
      <c r="H30" s="112"/>
      <c r="I30" s="112"/>
      <c r="J30" s="112"/>
      <c r="K30" s="112"/>
      <c r="L30" s="116"/>
      <c r="M30" s="116"/>
      <c r="N30" s="112"/>
    </row>
    <row r="31" spans="1:14">
      <c r="B31" s="9" t="s">
        <v>646</v>
      </c>
      <c r="F31" s="9" t="s">
        <v>647</v>
      </c>
      <c r="L31" s="9" t="s">
        <v>810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2"/>
  <sheetViews>
    <sheetView topLeftCell="A40" workbookViewId="0">
      <selection sqref="A1:N329"/>
    </sheetView>
  </sheetViews>
  <sheetFormatPr defaultColWidth="9" defaultRowHeight="13.5"/>
  <cols>
    <col min="1" max="1" width="5.5" style="23" customWidth="1"/>
    <col min="2" max="2" width="16" style="23" customWidth="1"/>
    <col min="3" max="3" width="15.875" style="23" customWidth="1"/>
    <col min="4" max="4" width="16.25" style="23" customWidth="1"/>
    <col min="5" max="5" width="22" style="23" customWidth="1"/>
    <col min="6" max="6" width="17.75" style="23" customWidth="1"/>
    <col min="7" max="7" width="9" style="23"/>
    <col min="8" max="9" width="7.625" style="23" customWidth="1"/>
    <col min="10" max="10" width="9" style="23"/>
    <col min="11" max="11" width="11.125" style="23" customWidth="1"/>
    <col min="12" max="12" width="10.625" style="23" customWidth="1"/>
    <col min="13" max="13" width="12.25" style="23" customWidth="1"/>
    <col min="14" max="14" width="13.125" style="23" customWidth="1"/>
    <col min="15" max="16384" width="9" style="23"/>
  </cols>
  <sheetData>
    <row r="1" spans="1:14" ht="43.5" customHeight="1">
      <c r="A1" s="181" t="s">
        <v>622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32.25" customHeight="1">
      <c r="A2" s="179" t="s">
        <v>881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20.25" customHeight="1">
      <c r="A3" s="97" t="s">
        <v>0</v>
      </c>
      <c r="B3" s="97" t="s">
        <v>55</v>
      </c>
      <c r="C3" s="97" t="s">
        <v>56</v>
      </c>
      <c r="D3" s="97" t="s">
        <v>57</v>
      </c>
      <c r="E3" s="98" t="s">
        <v>58</v>
      </c>
      <c r="F3" s="98" t="s">
        <v>59</v>
      </c>
      <c r="G3" s="98" t="s">
        <v>60</v>
      </c>
      <c r="H3" s="97" t="s">
        <v>61</v>
      </c>
      <c r="I3" s="97" t="s">
        <v>62</v>
      </c>
      <c r="J3" s="98" t="s">
        <v>63</v>
      </c>
      <c r="K3" s="98" t="s">
        <v>64</v>
      </c>
      <c r="L3" s="98" t="s">
        <v>65</v>
      </c>
      <c r="M3" s="98" t="s">
        <v>66</v>
      </c>
      <c r="N3" s="97" t="s">
        <v>67</v>
      </c>
    </row>
    <row r="4" spans="1:14" ht="36.75" customHeight="1">
      <c r="A4" s="199">
        <v>1</v>
      </c>
      <c r="B4" s="199" t="s">
        <v>623</v>
      </c>
      <c r="C4" s="199" t="s">
        <v>882</v>
      </c>
      <c r="D4" s="199" t="s">
        <v>883</v>
      </c>
      <c r="E4" s="199" t="s">
        <v>273</v>
      </c>
      <c r="F4" s="199">
        <v>16</v>
      </c>
      <c r="G4" s="199" t="s">
        <v>161</v>
      </c>
      <c r="H4" s="199">
        <v>2</v>
      </c>
      <c r="I4" s="200"/>
      <c r="J4" s="200"/>
      <c r="K4" s="199" t="s">
        <v>25</v>
      </c>
      <c r="L4" s="199" t="s">
        <v>209</v>
      </c>
      <c r="M4" s="199">
        <v>13513601689</v>
      </c>
      <c r="N4" s="97"/>
    </row>
    <row r="5" spans="1:14" ht="36.75" customHeight="1">
      <c r="A5" s="199">
        <v>2</v>
      </c>
      <c r="B5" s="199" t="s">
        <v>623</v>
      </c>
      <c r="C5" s="199" t="s">
        <v>882</v>
      </c>
      <c r="D5" s="199" t="s">
        <v>883</v>
      </c>
      <c r="E5" s="199" t="s">
        <v>274</v>
      </c>
      <c r="F5" s="199" t="s">
        <v>271</v>
      </c>
      <c r="G5" s="199" t="s">
        <v>270</v>
      </c>
      <c r="H5" s="199">
        <v>2</v>
      </c>
      <c r="I5" s="200"/>
      <c r="J5" s="200"/>
      <c r="K5" s="199" t="s">
        <v>25</v>
      </c>
      <c r="L5" s="199" t="s">
        <v>209</v>
      </c>
      <c r="M5" s="199">
        <v>13513601689</v>
      </c>
      <c r="N5" s="97"/>
    </row>
    <row r="6" spans="1:14" ht="36.75" customHeight="1">
      <c r="A6" s="199">
        <v>3</v>
      </c>
      <c r="B6" s="199" t="s">
        <v>623</v>
      </c>
      <c r="C6" s="199" t="s">
        <v>882</v>
      </c>
      <c r="D6" s="199" t="s">
        <v>883</v>
      </c>
      <c r="E6" s="199" t="s">
        <v>884</v>
      </c>
      <c r="F6" s="199" t="s">
        <v>207</v>
      </c>
      <c r="G6" s="199" t="s">
        <v>161</v>
      </c>
      <c r="H6" s="199">
        <v>1</v>
      </c>
      <c r="I6" s="200"/>
      <c r="J6" s="200"/>
      <c r="K6" s="199" t="s">
        <v>25</v>
      </c>
      <c r="L6" s="199" t="s">
        <v>209</v>
      </c>
      <c r="M6" s="199">
        <v>13513601689</v>
      </c>
      <c r="N6" s="97"/>
    </row>
    <row r="7" spans="1:14" ht="36.75" customHeight="1">
      <c r="A7" s="199">
        <v>4</v>
      </c>
      <c r="B7" s="199" t="s">
        <v>623</v>
      </c>
      <c r="C7" s="199" t="s">
        <v>882</v>
      </c>
      <c r="D7" s="199" t="s">
        <v>883</v>
      </c>
      <c r="E7" s="199" t="s">
        <v>885</v>
      </c>
      <c r="F7" s="199"/>
      <c r="G7" s="199" t="s">
        <v>161</v>
      </c>
      <c r="H7" s="199">
        <v>1</v>
      </c>
      <c r="I7" s="200"/>
      <c r="J7" s="200"/>
      <c r="K7" s="199" t="s">
        <v>25</v>
      </c>
      <c r="L7" s="199" t="s">
        <v>209</v>
      </c>
      <c r="M7" s="199">
        <v>13513601689</v>
      </c>
      <c r="N7" s="97"/>
    </row>
    <row r="8" spans="1:14" ht="36.75" customHeight="1">
      <c r="A8" s="199">
        <v>5</v>
      </c>
      <c r="B8" s="199" t="s">
        <v>623</v>
      </c>
      <c r="C8" s="199" t="s">
        <v>882</v>
      </c>
      <c r="D8" s="199" t="s">
        <v>883</v>
      </c>
      <c r="E8" s="199" t="s">
        <v>206</v>
      </c>
      <c r="F8" s="199" t="s">
        <v>271</v>
      </c>
      <c r="G8" s="199" t="s">
        <v>150</v>
      </c>
      <c r="H8" s="199">
        <v>2</v>
      </c>
      <c r="I8" s="200"/>
      <c r="J8" s="200"/>
      <c r="K8" s="199" t="s">
        <v>25</v>
      </c>
      <c r="L8" s="199" t="s">
        <v>209</v>
      </c>
      <c r="M8" s="199">
        <v>13513601689</v>
      </c>
      <c r="N8" s="97"/>
    </row>
    <row r="9" spans="1:14" ht="36.75" customHeight="1">
      <c r="A9" s="199">
        <v>6</v>
      </c>
      <c r="B9" s="199" t="s">
        <v>623</v>
      </c>
      <c r="C9" s="199" t="s">
        <v>882</v>
      </c>
      <c r="D9" s="199" t="s">
        <v>883</v>
      </c>
      <c r="E9" s="199" t="s">
        <v>206</v>
      </c>
      <c r="F9" s="199" t="s">
        <v>272</v>
      </c>
      <c r="G9" s="199" t="s">
        <v>150</v>
      </c>
      <c r="H9" s="199">
        <v>4</v>
      </c>
      <c r="I9" s="200"/>
      <c r="J9" s="200"/>
      <c r="K9" s="199" t="s">
        <v>25</v>
      </c>
      <c r="L9" s="199" t="s">
        <v>209</v>
      </c>
      <c r="M9" s="199">
        <v>13513601689</v>
      </c>
      <c r="N9" s="97"/>
    </row>
    <row r="10" spans="1:14" ht="36.75" customHeight="1">
      <c r="A10" s="199">
        <v>7</v>
      </c>
      <c r="B10" s="199" t="s">
        <v>623</v>
      </c>
      <c r="C10" s="98"/>
      <c r="D10" s="97" t="s">
        <v>886</v>
      </c>
      <c r="E10" s="201" t="s">
        <v>887</v>
      </c>
      <c r="F10" s="98"/>
      <c r="G10" s="201" t="s">
        <v>8</v>
      </c>
      <c r="H10" s="201">
        <v>15.24</v>
      </c>
      <c r="I10" s="201">
        <v>4200</v>
      </c>
      <c r="J10" s="201">
        <f>H10*I10</f>
        <v>64008</v>
      </c>
      <c r="K10" s="98" t="s">
        <v>25</v>
      </c>
      <c r="L10" s="98" t="s">
        <v>888</v>
      </c>
      <c r="M10" s="98" t="s">
        <v>889</v>
      </c>
      <c r="N10" s="97"/>
    </row>
    <row r="11" spans="1:14" ht="36.75" customHeight="1">
      <c r="A11" s="199">
        <v>8</v>
      </c>
      <c r="B11" s="199" t="s">
        <v>623</v>
      </c>
      <c r="C11" s="47" t="s">
        <v>890</v>
      </c>
      <c r="D11" s="47" t="s">
        <v>891</v>
      </c>
      <c r="E11" s="202" t="s">
        <v>892</v>
      </c>
      <c r="F11" s="202" t="s">
        <v>893</v>
      </c>
      <c r="G11" s="202" t="s">
        <v>175</v>
      </c>
      <c r="H11" s="202">
        <v>1200</v>
      </c>
      <c r="I11" s="47">
        <v>44.02</v>
      </c>
      <c r="J11" s="48">
        <f>H11*I11</f>
        <v>52824.000000000007</v>
      </c>
      <c r="K11" s="48" t="s">
        <v>894</v>
      </c>
      <c r="L11" s="48" t="s">
        <v>895</v>
      </c>
      <c r="M11" s="48">
        <v>13753128195</v>
      </c>
      <c r="N11" s="97"/>
    </row>
    <row r="12" spans="1:14" ht="36.75" customHeight="1">
      <c r="A12" s="199">
        <v>9</v>
      </c>
      <c r="B12" s="199" t="s">
        <v>623</v>
      </c>
      <c r="C12" s="47" t="s">
        <v>890</v>
      </c>
      <c r="D12" s="47" t="s">
        <v>891</v>
      </c>
      <c r="E12" s="202" t="s">
        <v>892</v>
      </c>
      <c r="F12" s="202" t="s">
        <v>893</v>
      </c>
      <c r="G12" s="202" t="s">
        <v>175</v>
      </c>
      <c r="H12" s="202">
        <v>1200</v>
      </c>
      <c r="I12" s="47">
        <v>44.02</v>
      </c>
      <c r="J12" s="48">
        <f t="shared" ref="J12:J29" si="0">H12*I12</f>
        <v>52824.000000000007</v>
      </c>
      <c r="K12" s="48" t="s">
        <v>894</v>
      </c>
      <c r="L12" s="48" t="s">
        <v>895</v>
      </c>
      <c r="M12" s="48">
        <v>13753128195</v>
      </c>
      <c r="N12" s="97"/>
    </row>
    <row r="13" spans="1:14" ht="36.75" customHeight="1">
      <c r="A13" s="199">
        <v>10</v>
      </c>
      <c r="B13" s="199" t="s">
        <v>623</v>
      </c>
      <c r="C13" s="47" t="s">
        <v>890</v>
      </c>
      <c r="D13" s="47" t="s">
        <v>891</v>
      </c>
      <c r="E13" s="202" t="s">
        <v>892</v>
      </c>
      <c r="F13" s="202" t="s">
        <v>893</v>
      </c>
      <c r="G13" s="202" t="s">
        <v>175</v>
      </c>
      <c r="H13" s="202">
        <v>1200</v>
      </c>
      <c r="I13" s="47">
        <v>44.02</v>
      </c>
      <c r="J13" s="48">
        <f t="shared" si="0"/>
        <v>52824.000000000007</v>
      </c>
      <c r="K13" s="48" t="s">
        <v>894</v>
      </c>
      <c r="L13" s="48" t="s">
        <v>895</v>
      </c>
      <c r="M13" s="48">
        <v>13753128195</v>
      </c>
      <c r="N13" s="97"/>
    </row>
    <row r="14" spans="1:14" ht="36.75" customHeight="1">
      <c r="A14" s="199">
        <v>11</v>
      </c>
      <c r="B14" s="199" t="s">
        <v>623</v>
      </c>
      <c r="C14" s="47" t="s">
        <v>890</v>
      </c>
      <c r="D14" s="47" t="s">
        <v>891</v>
      </c>
      <c r="E14" s="202" t="s">
        <v>892</v>
      </c>
      <c r="F14" s="202" t="s">
        <v>893</v>
      </c>
      <c r="G14" s="202" t="s">
        <v>175</v>
      </c>
      <c r="H14" s="202">
        <v>1200</v>
      </c>
      <c r="I14" s="47">
        <v>44.02</v>
      </c>
      <c r="J14" s="48">
        <f t="shared" si="0"/>
        <v>52824.000000000007</v>
      </c>
      <c r="K14" s="48" t="s">
        <v>894</v>
      </c>
      <c r="L14" s="48" t="s">
        <v>895</v>
      </c>
      <c r="M14" s="48">
        <v>13753128195</v>
      </c>
      <c r="N14" s="97"/>
    </row>
    <row r="15" spans="1:14" ht="36.75" customHeight="1">
      <c r="A15" s="199">
        <v>12</v>
      </c>
      <c r="B15" s="199" t="s">
        <v>623</v>
      </c>
      <c r="C15" s="47" t="s">
        <v>890</v>
      </c>
      <c r="D15" s="47" t="s">
        <v>891</v>
      </c>
      <c r="E15" s="202" t="s">
        <v>892</v>
      </c>
      <c r="F15" s="202" t="s">
        <v>893</v>
      </c>
      <c r="G15" s="202" t="s">
        <v>175</v>
      </c>
      <c r="H15" s="202">
        <v>1200</v>
      </c>
      <c r="I15" s="47">
        <v>44.02</v>
      </c>
      <c r="J15" s="48">
        <f t="shared" si="0"/>
        <v>52824.000000000007</v>
      </c>
      <c r="K15" s="48" t="s">
        <v>894</v>
      </c>
      <c r="L15" s="48" t="s">
        <v>895</v>
      </c>
      <c r="M15" s="48">
        <v>13753128195</v>
      </c>
      <c r="N15" s="97"/>
    </row>
    <row r="16" spans="1:14" ht="36.75" customHeight="1">
      <c r="A16" s="199">
        <v>13</v>
      </c>
      <c r="B16" s="199" t="s">
        <v>623</v>
      </c>
      <c r="C16" s="47" t="s">
        <v>890</v>
      </c>
      <c r="D16" s="47" t="s">
        <v>891</v>
      </c>
      <c r="E16" s="202" t="s">
        <v>892</v>
      </c>
      <c r="F16" s="202" t="s">
        <v>896</v>
      </c>
      <c r="G16" s="202" t="s">
        <v>175</v>
      </c>
      <c r="H16" s="203">
        <v>24</v>
      </c>
      <c r="I16" s="47">
        <v>32.14</v>
      </c>
      <c r="J16" s="48">
        <f t="shared" si="0"/>
        <v>771.36</v>
      </c>
      <c r="K16" s="48" t="s">
        <v>894</v>
      </c>
      <c r="L16" s="48" t="s">
        <v>895</v>
      </c>
      <c r="M16" s="48">
        <v>13753128195</v>
      </c>
      <c r="N16" s="97"/>
    </row>
    <row r="17" spans="1:14" ht="36.75" customHeight="1">
      <c r="A17" s="199">
        <v>14</v>
      </c>
      <c r="B17" s="199" t="s">
        <v>623</v>
      </c>
      <c r="C17" s="47" t="s">
        <v>890</v>
      </c>
      <c r="D17" s="47" t="s">
        <v>891</v>
      </c>
      <c r="E17" s="202" t="s">
        <v>892</v>
      </c>
      <c r="F17" s="202" t="s">
        <v>896</v>
      </c>
      <c r="G17" s="202" t="s">
        <v>175</v>
      </c>
      <c r="H17" s="202">
        <v>208</v>
      </c>
      <c r="I17" s="47">
        <v>32.14</v>
      </c>
      <c r="J17" s="48">
        <f t="shared" si="0"/>
        <v>6685.12</v>
      </c>
      <c r="K17" s="48" t="s">
        <v>894</v>
      </c>
      <c r="L17" s="48" t="s">
        <v>895</v>
      </c>
      <c r="M17" s="48">
        <v>13753128195</v>
      </c>
      <c r="N17" s="200"/>
    </row>
    <row r="18" spans="1:14" ht="36.75" customHeight="1">
      <c r="A18" s="199">
        <v>15</v>
      </c>
      <c r="B18" s="199" t="s">
        <v>623</v>
      </c>
      <c r="C18" s="47" t="s">
        <v>890</v>
      </c>
      <c r="D18" s="47" t="s">
        <v>891</v>
      </c>
      <c r="E18" s="202" t="s">
        <v>892</v>
      </c>
      <c r="F18" s="202" t="s">
        <v>896</v>
      </c>
      <c r="G18" s="202" t="s">
        <v>175</v>
      </c>
      <c r="H18" s="202">
        <v>1500</v>
      </c>
      <c r="I18" s="47">
        <v>32.14</v>
      </c>
      <c r="J18" s="48">
        <f t="shared" si="0"/>
        <v>48210</v>
      </c>
      <c r="K18" s="48" t="s">
        <v>894</v>
      </c>
      <c r="L18" s="48" t="s">
        <v>895</v>
      </c>
      <c r="M18" s="48">
        <v>13753128195</v>
      </c>
      <c r="N18" s="200"/>
    </row>
    <row r="19" spans="1:14" ht="36.75" customHeight="1">
      <c r="A19" s="199">
        <v>16</v>
      </c>
      <c r="B19" s="199" t="s">
        <v>623</v>
      </c>
      <c r="C19" s="47" t="s">
        <v>890</v>
      </c>
      <c r="D19" s="47" t="s">
        <v>891</v>
      </c>
      <c r="E19" s="202" t="s">
        <v>892</v>
      </c>
      <c r="F19" s="202" t="s">
        <v>897</v>
      </c>
      <c r="G19" s="202" t="s">
        <v>175</v>
      </c>
      <c r="H19" s="202">
        <v>900</v>
      </c>
      <c r="I19" s="47">
        <v>21.83</v>
      </c>
      <c r="J19" s="48">
        <f t="shared" si="0"/>
        <v>19647</v>
      </c>
      <c r="K19" s="48" t="s">
        <v>894</v>
      </c>
      <c r="L19" s="48" t="s">
        <v>895</v>
      </c>
      <c r="M19" s="48">
        <v>13753128195</v>
      </c>
      <c r="N19" s="200"/>
    </row>
    <row r="20" spans="1:14" ht="36.75" customHeight="1">
      <c r="A20" s="199">
        <v>17</v>
      </c>
      <c r="B20" s="199" t="s">
        <v>623</v>
      </c>
      <c r="C20" s="47" t="s">
        <v>890</v>
      </c>
      <c r="D20" s="47" t="s">
        <v>891</v>
      </c>
      <c r="E20" s="202" t="s">
        <v>892</v>
      </c>
      <c r="F20" s="202" t="s">
        <v>898</v>
      </c>
      <c r="G20" s="202" t="s">
        <v>175</v>
      </c>
      <c r="H20" s="202">
        <v>1600</v>
      </c>
      <c r="I20" s="47">
        <v>29.19</v>
      </c>
      <c r="J20" s="48">
        <f t="shared" si="0"/>
        <v>46704</v>
      </c>
      <c r="K20" s="48" t="s">
        <v>894</v>
      </c>
      <c r="L20" s="48" t="s">
        <v>895</v>
      </c>
      <c r="M20" s="48">
        <v>13753128195</v>
      </c>
      <c r="N20" s="200"/>
    </row>
    <row r="21" spans="1:14" ht="36.75" customHeight="1">
      <c r="A21" s="199">
        <v>18</v>
      </c>
      <c r="B21" s="199" t="s">
        <v>623</v>
      </c>
      <c r="C21" s="47" t="s">
        <v>890</v>
      </c>
      <c r="D21" s="47" t="s">
        <v>891</v>
      </c>
      <c r="E21" s="202" t="s">
        <v>892</v>
      </c>
      <c r="F21" s="202" t="s">
        <v>898</v>
      </c>
      <c r="G21" s="202" t="s">
        <v>175</v>
      </c>
      <c r="H21" s="202">
        <v>145</v>
      </c>
      <c r="I21" s="47">
        <v>29.19</v>
      </c>
      <c r="J21" s="48">
        <f t="shared" si="0"/>
        <v>4232.55</v>
      </c>
      <c r="K21" s="48" t="s">
        <v>894</v>
      </c>
      <c r="L21" s="48" t="s">
        <v>895</v>
      </c>
      <c r="M21" s="48">
        <v>13753128195</v>
      </c>
      <c r="N21" s="200"/>
    </row>
    <row r="22" spans="1:14" ht="33" customHeight="1">
      <c r="A22" s="199">
        <v>19</v>
      </c>
      <c r="B22" s="199" t="s">
        <v>623</v>
      </c>
      <c r="C22" s="47" t="s">
        <v>890</v>
      </c>
      <c r="D22" s="47" t="s">
        <v>891</v>
      </c>
      <c r="E22" s="202" t="s">
        <v>892</v>
      </c>
      <c r="F22" s="202" t="s">
        <v>899</v>
      </c>
      <c r="G22" s="202" t="s">
        <v>175</v>
      </c>
      <c r="H22" s="202">
        <v>300</v>
      </c>
      <c r="I22" s="47">
        <v>19.14</v>
      </c>
      <c r="J22" s="48">
        <f t="shared" si="0"/>
        <v>5742</v>
      </c>
      <c r="K22" s="48" t="s">
        <v>894</v>
      </c>
      <c r="L22" s="48" t="s">
        <v>895</v>
      </c>
      <c r="M22" s="48">
        <v>13753128195</v>
      </c>
      <c r="N22" s="200"/>
    </row>
    <row r="23" spans="1:14" ht="33" customHeight="1">
      <c r="A23" s="199">
        <v>20</v>
      </c>
      <c r="B23" s="199" t="s">
        <v>623</v>
      </c>
      <c r="C23" s="47" t="s">
        <v>890</v>
      </c>
      <c r="D23" s="47" t="s">
        <v>891</v>
      </c>
      <c r="E23" s="202" t="s">
        <v>892</v>
      </c>
      <c r="F23" s="202" t="s">
        <v>900</v>
      </c>
      <c r="G23" s="202" t="s">
        <v>175</v>
      </c>
      <c r="H23" s="202">
        <v>74</v>
      </c>
      <c r="I23" s="47">
        <v>25.81</v>
      </c>
      <c r="J23" s="48">
        <f t="shared" si="0"/>
        <v>1909.9399999999998</v>
      </c>
      <c r="K23" s="48" t="s">
        <v>894</v>
      </c>
      <c r="L23" s="48" t="s">
        <v>895</v>
      </c>
      <c r="M23" s="48">
        <v>13753128195</v>
      </c>
      <c r="N23" s="200"/>
    </row>
    <row r="24" spans="1:14" ht="24">
      <c r="A24" s="199">
        <v>21</v>
      </c>
      <c r="B24" s="199" t="s">
        <v>623</v>
      </c>
      <c r="C24" s="113" t="s">
        <v>890</v>
      </c>
      <c r="D24" s="113" t="s">
        <v>891</v>
      </c>
      <c r="E24" s="203" t="s">
        <v>892</v>
      </c>
      <c r="F24" s="203" t="s">
        <v>901</v>
      </c>
      <c r="G24" s="203" t="s">
        <v>175</v>
      </c>
      <c r="H24" s="203">
        <v>1660</v>
      </c>
      <c r="I24" s="112">
        <v>20.02</v>
      </c>
      <c r="J24" s="114">
        <f t="shared" si="0"/>
        <v>33233.199999999997</v>
      </c>
      <c r="K24" s="114" t="s">
        <v>894</v>
      </c>
      <c r="L24" s="114" t="s">
        <v>895</v>
      </c>
      <c r="M24" s="114">
        <v>13753128195</v>
      </c>
      <c r="N24" s="200"/>
    </row>
    <row r="25" spans="1:14" ht="24">
      <c r="A25" s="199">
        <v>22</v>
      </c>
      <c r="B25" s="199" t="s">
        <v>623</v>
      </c>
      <c r="C25" s="47" t="s">
        <v>902</v>
      </c>
      <c r="D25" s="47" t="s">
        <v>891</v>
      </c>
      <c r="E25" s="204" t="s">
        <v>903</v>
      </c>
      <c r="F25" s="204" t="s">
        <v>904</v>
      </c>
      <c r="G25" s="202" t="s">
        <v>905</v>
      </c>
      <c r="H25" s="202">
        <v>1200</v>
      </c>
      <c r="I25" s="46">
        <v>18</v>
      </c>
      <c r="J25" s="48">
        <f t="shared" si="0"/>
        <v>21600</v>
      </c>
      <c r="K25" s="48" t="s">
        <v>894</v>
      </c>
      <c r="L25" s="48" t="s">
        <v>895</v>
      </c>
      <c r="M25" s="48">
        <v>13753128195</v>
      </c>
      <c r="N25" s="200"/>
    </row>
    <row r="26" spans="1:14" ht="24">
      <c r="A26" s="199">
        <v>23</v>
      </c>
      <c r="B26" s="199" t="s">
        <v>623</v>
      </c>
      <c r="C26" s="47" t="s">
        <v>902</v>
      </c>
      <c r="D26" s="47" t="s">
        <v>891</v>
      </c>
      <c r="E26" s="204" t="s">
        <v>906</v>
      </c>
      <c r="F26" s="204" t="s">
        <v>907</v>
      </c>
      <c r="G26" s="202" t="s">
        <v>905</v>
      </c>
      <c r="H26" s="202">
        <v>200</v>
      </c>
      <c r="I26" s="46">
        <v>55</v>
      </c>
      <c r="J26" s="48">
        <f t="shared" si="0"/>
        <v>11000</v>
      </c>
      <c r="K26" s="48" t="s">
        <v>894</v>
      </c>
      <c r="L26" s="48" t="s">
        <v>895</v>
      </c>
      <c r="M26" s="48">
        <v>13753128195</v>
      </c>
      <c r="N26" s="200"/>
    </row>
    <row r="27" spans="1:14" ht="24">
      <c r="A27" s="199">
        <v>24</v>
      </c>
      <c r="B27" s="199" t="s">
        <v>623</v>
      </c>
      <c r="C27" s="47" t="s">
        <v>902</v>
      </c>
      <c r="D27" s="47" t="s">
        <v>891</v>
      </c>
      <c r="E27" s="204" t="s">
        <v>908</v>
      </c>
      <c r="F27" s="204" t="s">
        <v>909</v>
      </c>
      <c r="G27" s="202" t="s">
        <v>910</v>
      </c>
      <c r="H27" s="202">
        <v>200</v>
      </c>
      <c r="I27" s="46">
        <v>55</v>
      </c>
      <c r="J27" s="48">
        <f t="shared" si="0"/>
        <v>11000</v>
      </c>
      <c r="K27" s="48" t="s">
        <v>911</v>
      </c>
      <c r="L27" s="48" t="s">
        <v>912</v>
      </c>
      <c r="M27" s="48">
        <v>13753128195</v>
      </c>
      <c r="N27" s="200"/>
    </row>
    <row r="28" spans="1:14" ht="24">
      <c r="A28" s="199">
        <v>25</v>
      </c>
      <c r="B28" s="199" t="s">
        <v>623</v>
      </c>
      <c r="C28" s="47" t="s">
        <v>913</v>
      </c>
      <c r="D28" s="47" t="s">
        <v>914</v>
      </c>
      <c r="E28" s="204" t="s">
        <v>915</v>
      </c>
      <c r="F28" s="204"/>
      <c r="G28" s="204" t="s">
        <v>73</v>
      </c>
      <c r="H28" s="204">
        <v>100</v>
      </c>
      <c r="I28" s="204">
        <v>460</v>
      </c>
      <c r="J28" s="48">
        <f t="shared" si="0"/>
        <v>46000</v>
      </c>
      <c r="K28" s="48" t="s">
        <v>911</v>
      </c>
      <c r="L28" s="48" t="s">
        <v>912</v>
      </c>
      <c r="M28" s="48">
        <v>13753128195</v>
      </c>
      <c r="N28" s="200"/>
    </row>
    <row r="29" spans="1:14" ht="24">
      <c r="A29" s="199">
        <v>26</v>
      </c>
      <c r="B29" s="199" t="s">
        <v>623</v>
      </c>
      <c r="C29" s="47" t="s">
        <v>916</v>
      </c>
      <c r="D29" s="47" t="s">
        <v>914</v>
      </c>
      <c r="E29" s="202" t="s">
        <v>917</v>
      </c>
      <c r="F29" s="202"/>
      <c r="G29" s="202" t="s">
        <v>918</v>
      </c>
      <c r="H29" s="202">
        <v>650</v>
      </c>
      <c r="I29" s="46">
        <v>320</v>
      </c>
      <c r="J29" s="48">
        <f t="shared" si="0"/>
        <v>208000</v>
      </c>
      <c r="K29" s="48" t="s">
        <v>911</v>
      </c>
      <c r="L29" s="48" t="s">
        <v>912</v>
      </c>
      <c r="M29" s="48">
        <v>13753128195</v>
      </c>
      <c r="N29" s="200"/>
    </row>
    <row r="30" spans="1:14">
      <c r="A30" s="97"/>
      <c r="B30" s="33"/>
      <c r="C30" s="33"/>
      <c r="D30" s="32"/>
      <c r="E30" s="33"/>
      <c r="F30" s="32"/>
      <c r="G30" s="32"/>
      <c r="H30" s="32"/>
      <c r="I30" s="97"/>
      <c r="J30" s="98"/>
      <c r="K30" s="33"/>
      <c r="L30" s="32"/>
      <c r="M30" s="32"/>
      <c r="N30" s="200"/>
    </row>
    <row r="31" spans="1:14">
      <c r="A31" s="97"/>
      <c r="B31" s="33"/>
      <c r="C31" s="33"/>
      <c r="D31" s="32"/>
      <c r="E31" s="33"/>
      <c r="F31" s="32"/>
      <c r="G31" s="32"/>
      <c r="H31" s="32"/>
      <c r="I31" s="97"/>
      <c r="J31" s="98"/>
      <c r="K31" s="33"/>
      <c r="L31" s="32"/>
      <c r="M31" s="32"/>
      <c r="N31" s="200"/>
    </row>
    <row r="32" spans="1:14">
      <c r="B32" s="23" t="s">
        <v>214</v>
      </c>
      <c r="C32" s="23" t="s">
        <v>919</v>
      </c>
      <c r="F32" s="23" t="s">
        <v>216</v>
      </c>
      <c r="G32" s="23" t="s">
        <v>920</v>
      </c>
      <c r="L32" s="23" t="s">
        <v>217</v>
      </c>
      <c r="M32" s="23" t="s">
        <v>921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V18" sqref="V18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43.5" customHeight="1">
      <c r="A1" s="183" t="s">
        <v>922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2.25" customHeight="1">
      <c r="A2" s="184" t="s">
        <v>54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>
      <c r="A3" s="141" t="s">
        <v>0</v>
      </c>
      <c r="B3" s="26" t="s">
        <v>55</v>
      </c>
      <c r="C3" s="26" t="s">
        <v>56</v>
      </c>
      <c r="D3" s="26" t="s">
        <v>57</v>
      </c>
      <c r="E3" s="27" t="s">
        <v>58</v>
      </c>
      <c r="F3" s="27" t="s">
        <v>59</v>
      </c>
      <c r="G3" s="27" t="s">
        <v>60</v>
      </c>
      <c r="H3" s="26" t="s">
        <v>61</v>
      </c>
      <c r="I3" s="26" t="s">
        <v>62</v>
      </c>
      <c r="J3" s="27" t="s">
        <v>63</v>
      </c>
      <c r="K3" s="27" t="s">
        <v>64</v>
      </c>
      <c r="L3" s="27" t="s">
        <v>65</v>
      </c>
      <c r="M3" s="27" t="s">
        <v>66</v>
      </c>
      <c r="N3" s="26" t="s">
        <v>67</v>
      </c>
    </row>
    <row r="4" spans="1:14">
      <c r="A4" s="46">
        <v>1</v>
      </c>
      <c r="B4" s="49" t="s">
        <v>269</v>
      </c>
      <c r="C4" s="49" t="s">
        <v>923</v>
      </c>
      <c r="D4" s="49" t="s">
        <v>924</v>
      </c>
      <c r="E4" s="49" t="s">
        <v>925</v>
      </c>
      <c r="F4" s="49"/>
      <c r="G4" s="49" t="s">
        <v>926</v>
      </c>
      <c r="H4" s="49">
        <v>1.5</v>
      </c>
      <c r="I4" s="49">
        <v>1800</v>
      </c>
      <c r="J4" s="49">
        <v>2700</v>
      </c>
      <c r="K4" s="49" t="s">
        <v>927</v>
      </c>
      <c r="L4" s="49" t="s">
        <v>928</v>
      </c>
      <c r="M4" s="49">
        <v>18403008585</v>
      </c>
      <c r="N4" s="49"/>
    </row>
    <row r="5" spans="1:14">
      <c r="A5" s="46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>
      <c r="A6" s="46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46">
        <v>4</v>
      </c>
      <c r="B7" s="46"/>
      <c r="C7" s="49"/>
      <c r="D7" s="46"/>
      <c r="E7" s="49"/>
      <c r="F7" s="49"/>
      <c r="G7" s="49"/>
      <c r="H7" s="46"/>
      <c r="I7" s="46"/>
      <c r="J7" s="49"/>
      <c r="K7" s="49"/>
      <c r="L7" s="49"/>
      <c r="M7" s="89"/>
      <c r="N7" s="46"/>
    </row>
    <row r="8" spans="1:14">
      <c r="A8" s="46">
        <v>5</v>
      </c>
      <c r="B8" s="46"/>
      <c r="C8" s="49"/>
      <c r="D8" s="46"/>
      <c r="E8" s="49"/>
      <c r="F8" s="49"/>
      <c r="G8" s="49"/>
      <c r="H8" s="46"/>
      <c r="I8" s="46"/>
      <c r="J8" s="49"/>
      <c r="K8" s="49"/>
      <c r="L8" s="49"/>
      <c r="M8" s="89"/>
      <c r="N8" s="46"/>
    </row>
    <row r="9" spans="1:14">
      <c r="A9" s="46">
        <v>6</v>
      </c>
      <c r="B9" s="46"/>
      <c r="C9" s="49"/>
      <c r="D9" s="46"/>
      <c r="E9" s="49"/>
      <c r="F9" s="49"/>
      <c r="G9" s="49"/>
      <c r="H9" s="46"/>
      <c r="I9" s="46"/>
      <c r="J9" s="49"/>
      <c r="K9" s="49"/>
      <c r="L9" s="49"/>
      <c r="M9" s="89"/>
      <c r="N9" s="46"/>
    </row>
    <row r="10" spans="1:14">
      <c r="A10" s="46">
        <v>7</v>
      </c>
      <c r="B10" s="46"/>
      <c r="C10" s="49"/>
      <c r="D10" s="46"/>
      <c r="E10" s="49"/>
      <c r="F10" s="49"/>
      <c r="G10" s="49"/>
      <c r="H10" s="46"/>
      <c r="I10" s="46"/>
      <c r="J10" s="49"/>
      <c r="K10" s="49"/>
      <c r="L10" s="49"/>
      <c r="M10" s="89"/>
      <c r="N10" s="46"/>
    </row>
    <row r="11" spans="1:14">
      <c r="A11" s="46">
        <v>8</v>
      </c>
      <c r="B11" s="46"/>
      <c r="C11" s="46"/>
      <c r="D11" s="46"/>
      <c r="E11" s="49"/>
      <c r="F11" s="49"/>
      <c r="G11" s="49"/>
      <c r="H11" s="46"/>
      <c r="I11" s="46"/>
      <c r="J11" s="49"/>
      <c r="K11" s="49"/>
      <c r="L11" s="49"/>
      <c r="M11" s="89"/>
      <c r="N11" s="46"/>
    </row>
    <row r="12" spans="1:14">
      <c r="A12" s="46">
        <v>9</v>
      </c>
      <c r="B12" s="46"/>
      <c r="C12" s="46"/>
      <c r="D12" s="46"/>
      <c r="E12" s="49"/>
      <c r="F12" s="49"/>
      <c r="G12" s="49"/>
      <c r="H12" s="46"/>
      <c r="I12" s="46"/>
      <c r="J12" s="49"/>
      <c r="K12" s="49"/>
      <c r="L12" s="49"/>
      <c r="M12" s="89"/>
      <c r="N12" s="46"/>
    </row>
    <row r="13" spans="1:14">
      <c r="A13" s="46">
        <v>10</v>
      </c>
      <c r="B13" s="46"/>
      <c r="C13" s="46"/>
      <c r="D13" s="46"/>
      <c r="E13" s="49"/>
      <c r="F13" s="49"/>
      <c r="G13" s="49"/>
      <c r="H13" s="46"/>
      <c r="I13" s="46"/>
      <c r="J13" s="49"/>
      <c r="K13" s="49"/>
      <c r="L13" s="49"/>
      <c r="M13" s="89"/>
      <c r="N13" s="46"/>
    </row>
    <row r="14" spans="1:14">
      <c r="A14" s="46">
        <v>11</v>
      </c>
      <c r="B14" s="46"/>
      <c r="C14" s="46"/>
      <c r="D14" s="46"/>
      <c r="E14" s="49"/>
      <c r="F14" s="46"/>
      <c r="G14" s="49"/>
      <c r="H14" s="46"/>
      <c r="I14" s="46"/>
      <c r="J14" s="49"/>
      <c r="K14" s="49"/>
      <c r="L14" s="49"/>
      <c r="M14" s="89"/>
      <c r="N14" s="46"/>
    </row>
    <row r="15" spans="1:14">
      <c r="A15" s="46">
        <v>12</v>
      </c>
      <c r="B15" s="46"/>
      <c r="C15" s="46"/>
      <c r="D15" s="46"/>
      <c r="E15" s="49"/>
      <c r="F15" s="49"/>
      <c r="G15" s="49"/>
      <c r="H15" s="46"/>
      <c r="I15" s="46"/>
      <c r="J15" s="49"/>
      <c r="K15" s="49"/>
      <c r="L15" s="49"/>
      <c r="M15" s="89"/>
      <c r="N15" s="46"/>
    </row>
    <row r="16" spans="1:14">
      <c r="A16" s="46">
        <v>13</v>
      </c>
      <c r="B16" s="46"/>
      <c r="C16" s="46"/>
      <c r="D16" s="46"/>
      <c r="E16" s="49"/>
      <c r="F16" s="49"/>
      <c r="G16" s="49"/>
      <c r="H16" s="46"/>
      <c r="I16" s="46"/>
      <c r="J16" s="49"/>
      <c r="K16" s="49"/>
      <c r="L16" s="49"/>
      <c r="M16" s="89"/>
      <c r="N16" s="46"/>
    </row>
    <row r="17" spans="1:14">
      <c r="A17" s="46">
        <v>14</v>
      </c>
      <c r="B17" s="46"/>
      <c r="C17" s="46"/>
      <c r="D17" s="46"/>
      <c r="E17" s="49"/>
      <c r="F17" s="49"/>
      <c r="G17" s="49"/>
      <c r="H17" s="46"/>
      <c r="I17" s="46"/>
      <c r="J17" s="49"/>
      <c r="K17" s="49"/>
      <c r="L17" s="49"/>
      <c r="M17" s="89"/>
      <c r="N17" s="46"/>
    </row>
    <row r="18" spans="1:14">
      <c r="A18" s="46">
        <v>15</v>
      </c>
      <c r="B18" s="46"/>
      <c r="C18" s="46"/>
      <c r="D18" s="46"/>
      <c r="E18" s="49"/>
      <c r="F18" s="49"/>
      <c r="G18" s="49"/>
      <c r="H18" s="46"/>
      <c r="I18" s="46"/>
      <c r="J18" s="49"/>
      <c r="K18" s="49"/>
      <c r="L18" s="49"/>
      <c r="M18" s="89"/>
      <c r="N18" s="46"/>
    </row>
    <row r="19" spans="1:14">
      <c r="A19" s="46">
        <v>16</v>
      </c>
      <c r="B19" s="46"/>
      <c r="C19" s="46"/>
      <c r="D19" s="46"/>
      <c r="E19" s="49"/>
      <c r="F19" s="49"/>
      <c r="G19" s="49"/>
      <c r="H19" s="46"/>
      <c r="I19" s="46"/>
      <c r="J19" s="49"/>
      <c r="K19" s="49"/>
      <c r="L19" s="49"/>
      <c r="M19" s="89"/>
      <c r="N19" s="46"/>
    </row>
    <row r="20" spans="1:14">
      <c r="A20" s="46">
        <v>17</v>
      </c>
      <c r="B20" s="46"/>
      <c r="C20" s="46"/>
      <c r="D20" s="46"/>
      <c r="E20" s="49"/>
      <c r="F20" s="49"/>
      <c r="G20" s="49"/>
      <c r="H20" s="46"/>
      <c r="I20" s="46"/>
      <c r="J20" s="49"/>
      <c r="K20" s="49"/>
      <c r="L20" s="49"/>
      <c r="M20" s="89"/>
      <c r="N20" s="46"/>
    </row>
    <row r="21" spans="1:14">
      <c r="A21" s="46">
        <v>18</v>
      </c>
      <c r="B21" s="46"/>
      <c r="C21" s="46"/>
      <c r="D21" s="46"/>
      <c r="E21" s="49"/>
      <c r="F21" s="49"/>
      <c r="G21" s="49"/>
      <c r="H21" s="46"/>
      <c r="I21" s="46"/>
      <c r="J21" s="49"/>
      <c r="K21" s="49"/>
      <c r="L21" s="49"/>
      <c r="M21" s="89"/>
      <c r="N21" s="46"/>
    </row>
    <row r="22" spans="1:14">
      <c r="A22" s="46">
        <v>19</v>
      </c>
      <c r="B22" s="46"/>
      <c r="C22" s="46"/>
      <c r="D22" s="46"/>
      <c r="E22" s="49"/>
      <c r="F22" s="49"/>
      <c r="G22" s="49"/>
      <c r="H22" s="46"/>
      <c r="I22" s="46"/>
      <c r="J22" s="49"/>
      <c r="K22" s="49"/>
      <c r="L22" s="49"/>
      <c r="M22" s="89"/>
      <c r="N22" s="46"/>
    </row>
    <row r="23" spans="1:14">
      <c r="A23" s="46">
        <v>20</v>
      </c>
      <c r="B23" s="46"/>
      <c r="C23" s="46"/>
      <c r="D23" s="46"/>
      <c r="E23" s="49"/>
      <c r="F23" s="49"/>
      <c r="G23" s="49"/>
      <c r="H23" s="46"/>
      <c r="I23" s="46"/>
      <c r="J23" s="49"/>
      <c r="K23" s="49"/>
      <c r="L23" s="49"/>
      <c r="M23" s="89"/>
      <c r="N23" s="46"/>
    </row>
    <row r="24" spans="1:14">
      <c r="A24" s="46">
        <v>21</v>
      </c>
      <c r="B24" s="46"/>
      <c r="C24" s="46"/>
      <c r="D24" s="46"/>
      <c r="E24" s="49"/>
      <c r="F24" s="49"/>
      <c r="G24" s="49"/>
      <c r="H24" s="46"/>
      <c r="I24" s="46"/>
      <c r="J24" s="49"/>
      <c r="K24" s="49"/>
      <c r="L24" s="49"/>
      <c r="M24" s="89"/>
      <c r="N24" s="46"/>
    </row>
    <row r="25" spans="1:14">
      <c r="A25" s="46">
        <v>22</v>
      </c>
      <c r="B25" s="46"/>
      <c r="C25" s="46"/>
      <c r="D25" s="46"/>
      <c r="E25" s="49"/>
      <c r="F25" s="49"/>
      <c r="G25" s="49"/>
      <c r="H25" s="46"/>
      <c r="I25" s="46"/>
      <c r="J25" s="49"/>
      <c r="K25" s="49"/>
      <c r="L25" s="49"/>
      <c r="M25" s="89"/>
      <c r="N25" s="46"/>
    </row>
    <row r="26" spans="1:14">
      <c r="A26" s="46">
        <v>23</v>
      </c>
      <c r="B26" s="46"/>
      <c r="C26" s="46"/>
      <c r="D26" s="46"/>
      <c r="E26" s="49"/>
      <c r="F26" s="49"/>
      <c r="G26" s="49"/>
      <c r="H26" s="46"/>
      <c r="I26" s="46"/>
      <c r="J26" s="49"/>
      <c r="K26" s="49"/>
      <c r="L26" s="49"/>
      <c r="M26" s="89"/>
      <c r="N26" s="46"/>
    </row>
    <row r="27" spans="1:14">
      <c r="A27" s="46">
        <v>24</v>
      </c>
      <c r="B27" s="46"/>
      <c r="C27" s="46"/>
      <c r="D27" s="46"/>
      <c r="E27" s="49"/>
      <c r="F27" s="49"/>
      <c r="G27" s="49"/>
      <c r="H27" s="46"/>
      <c r="I27" s="46"/>
      <c r="J27" s="49"/>
      <c r="K27" s="49"/>
      <c r="L27" s="49"/>
      <c r="M27" s="89"/>
      <c r="N27" s="46"/>
    </row>
    <row r="28" spans="1:14">
      <c r="A28" s="46">
        <v>25</v>
      </c>
      <c r="B28" s="46"/>
      <c r="C28" s="46"/>
      <c r="D28" s="46"/>
      <c r="E28" s="49"/>
      <c r="F28" s="49"/>
      <c r="G28" s="49"/>
      <c r="H28" s="46"/>
      <c r="I28" s="46"/>
      <c r="J28" s="49"/>
      <c r="K28" s="49"/>
      <c r="L28" s="49"/>
      <c r="M28" s="89"/>
      <c r="N28" s="46"/>
    </row>
    <row r="29" spans="1:14">
      <c r="A29" s="46">
        <v>26</v>
      </c>
      <c r="B29" s="46"/>
      <c r="C29" s="46"/>
      <c r="D29" s="46"/>
      <c r="E29" s="49"/>
      <c r="F29" s="49"/>
      <c r="G29" s="49"/>
      <c r="H29" s="46"/>
      <c r="I29" s="46"/>
      <c r="J29" s="49"/>
      <c r="K29" s="49"/>
      <c r="L29" s="49"/>
      <c r="M29" s="89"/>
      <c r="N29" s="46"/>
    </row>
    <row r="30" spans="1:14">
      <c r="A30" s="46">
        <v>27</v>
      </c>
      <c r="B30" s="46"/>
      <c r="C30" s="46"/>
      <c r="D30" s="46"/>
      <c r="E30" s="49"/>
      <c r="F30" s="49"/>
      <c r="G30" s="49"/>
      <c r="H30" s="46"/>
      <c r="I30" s="46"/>
      <c r="J30" s="49"/>
      <c r="K30" s="49"/>
      <c r="L30" s="49"/>
      <c r="M30" s="89"/>
      <c r="N30" s="46"/>
    </row>
    <row r="31" spans="1:14">
      <c r="A31" s="46">
        <v>28</v>
      </c>
      <c r="B31" s="46"/>
      <c r="C31" s="46"/>
      <c r="D31" s="46"/>
      <c r="E31" s="49"/>
      <c r="F31" s="49"/>
      <c r="G31" s="49"/>
      <c r="H31" s="46"/>
      <c r="I31" s="46"/>
      <c r="J31" s="49"/>
      <c r="K31" s="49"/>
      <c r="L31" s="111"/>
      <c r="M31" s="89"/>
      <c r="N31" s="46"/>
    </row>
    <row r="32" spans="1:14">
      <c r="B32" s="2" t="s">
        <v>929</v>
      </c>
      <c r="F32" s="2" t="s">
        <v>930</v>
      </c>
      <c r="L32" s="2" t="s">
        <v>931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topLeftCell="A49" workbookViewId="0">
      <selection activeCell="D59" sqref="D59"/>
    </sheetView>
  </sheetViews>
  <sheetFormatPr defaultRowHeight="13.5"/>
  <cols>
    <col min="1" max="1" width="3.875" style="11" customWidth="1"/>
    <col min="2" max="2" width="8.375" style="11" customWidth="1"/>
    <col min="3" max="3" width="12" style="11" customWidth="1"/>
    <col min="4" max="4" width="11.375" style="11" customWidth="1"/>
    <col min="5" max="5" width="11.125" style="11" customWidth="1"/>
    <col min="6" max="6" width="16.375" style="11" customWidth="1"/>
    <col min="7" max="7" width="4.5" style="11" customWidth="1"/>
    <col min="8" max="8" width="8.625" style="11" customWidth="1"/>
    <col min="9" max="9" width="10.5" style="11" customWidth="1"/>
    <col min="10" max="10" width="11.5" style="11" customWidth="1"/>
    <col min="11" max="11" width="5.125" style="11" customWidth="1"/>
    <col min="12" max="12" width="8.375" style="11" customWidth="1"/>
    <col min="13" max="13" width="11.5" style="11" customWidth="1"/>
    <col min="14" max="14" width="15.25" style="11" customWidth="1"/>
    <col min="15" max="15" width="10.5" style="16" customWidth="1"/>
    <col min="16" max="16" width="11.625" style="16" customWidth="1"/>
    <col min="17" max="17" width="14.875" style="16" customWidth="1"/>
    <col min="18" max="18" width="19.625" style="16" customWidth="1"/>
    <col min="19" max="19" width="13.875" style="16" bestFit="1" customWidth="1"/>
    <col min="20" max="21" width="12.75" style="16" bestFit="1" customWidth="1"/>
    <col min="22" max="256" width="9" style="16"/>
    <col min="257" max="257" width="3.875" style="16" customWidth="1"/>
    <col min="258" max="258" width="8.375" style="16" customWidth="1"/>
    <col min="259" max="259" width="12" style="16" customWidth="1"/>
    <col min="260" max="260" width="11.375" style="16" customWidth="1"/>
    <col min="261" max="261" width="11.125" style="16" customWidth="1"/>
    <col min="262" max="262" width="16.375" style="16" customWidth="1"/>
    <col min="263" max="263" width="4.5" style="16" customWidth="1"/>
    <col min="264" max="264" width="8.625" style="16" customWidth="1"/>
    <col min="265" max="265" width="10.5" style="16" customWidth="1"/>
    <col min="266" max="266" width="11.5" style="16" customWidth="1"/>
    <col min="267" max="267" width="5.125" style="16" customWidth="1"/>
    <col min="268" max="268" width="8.375" style="16" customWidth="1"/>
    <col min="269" max="269" width="11.5" style="16" customWidth="1"/>
    <col min="270" max="270" width="15.25" style="16" customWidth="1"/>
    <col min="271" max="271" width="10.5" style="16" customWidth="1"/>
    <col min="272" max="272" width="11.625" style="16" customWidth="1"/>
    <col min="273" max="273" width="14.875" style="16" customWidth="1"/>
    <col min="274" max="274" width="19.625" style="16" customWidth="1"/>
    <col min="275" max="275" width="13.875" style="16" bestFit="1" customWidth="1"/>
    <col min="276" max="277" width="12.75" style="16" bestFit="1" customWidth="1"/>
    <col min="278" max="512" width="9" style="16"/>
    <col min="513" max="513" width="3.875" style="16" customWidth="1"/>
    <col min="514" max="514" width="8.375" style="16" customWidth="1"/>
    <col min="515" max="515" width="12" style="16" customWidth="1"/>
    <col min="516" max="516" width="11.375" style="16" customWidth="1"/>
    <col min="517" max="517" width="11.125" style="16" customWidth="1"/>
    <col min="518" max="518" width="16.375" style="16" customWidth="1"/>
    <col min="519" max="519" width="4.5" style="16" customWidth="1"/>
    <col min="520" max="520" width="8.625" style="16" customWidth="1"/>
    <col min="521" max="521" width="10.5" style="16" customWidth="1"/>
    <col min="522" max="522" width="11.5" style="16" customWidth="1"/>
    <col min="523" max="523" width="5.125" style="16" customWidth="1"/>
    <col min="524" max="524" width="8.375" style="16" customWidth="1"/>
    <col min="525" max="525" width="11.5" style="16" customWidth="1"/>
    <col min="526" max="526" width="15.25" style="16" customWidth="1"/>
    <col min="527" max="527" width="10.5" style="16" customWidth="1"/>
    <col min="528" max="528" width="11.625" style="16" customWidth="1"/>
    <col min="529" max="529" width="14.875" style="16" customWidth="1"/>
    <col min="530" max="530" width="19.625" style="16" customWidth="1"/>
    <col min="531" max="531" width="13.875" style="16" bestFit="1" customWidth="1"/>
    <col min="532" max="533" width="12.75" style="16" bestFit="1" customWidth="1"/>
    <col min="534" max="768" width="9" style="16"/>
    <col min="769" max="769" width="3.875" style="16" customWidth="1"/>
    <col min="770" max="770" width="8.375" style="16" customWidth="1"/>
    <col min="771" max="771" width="12" style="16" customWidth="1"/>
    <col min="772" max="772" width="11.375" style="16" customWidth="1"/>
    <col min="773" max="773" width="11.125" style="16" customWidth="1"/>
    <col min="774" max="774" width="16.375" style="16" customWidth="1"/>
    <col min="775" max="775" width="4.5" style="16" customWidth="1"/>
    <col min="776" max="776" width="8.625" style="16" customWidth="1"/>
    <col min="777" max="777" width="10.5" style="16" customWidth="1"/>
    <col min="778" max="778" width="11.5" style="16" customWidth="1"/>
    <col min="779" max="779" width="5.125" style="16" customWidth="1"/>
    <col min="780" max="780" width="8.375" style="16" customWidth="1"/>
    <col min="781" max="781" width="11.5" style="16" customWidth="1"/>
    <col min="782" max="782" width="15.25" style="16" customWidth="1"/>
    <col min="783" max="783" width="10.5" style="16" customWidth="1"/>
    <col min="784" max="784" width="11.625" style="16" customWidth="1"/>
    <col min="785" max="785" width="14.875" style="16" customWidth="1"/>
    <col min="786" max="786" width="19.625" style="16" customWidth="1"/>
    <col min="787" max="787" width="13.875" style="16" bestFit="1" customWidth="1"/>
    <col min="788" max="789" width="12.75" style="16" bestFit="1" customWidth="1"/>
    <col min="790" max="1024" width="9" style="16"/>
    <col min="1025" max="1025" width="3.875" style="16" customWidth="1"/>
    <col min="1026" max="1026" width="8.375" style="16" customWidth="1"/>
    <col min="1027" max="1027" width="12" style="16" customWidth="1"/>
    <col min="1028" max="1028" width="11.375" style="16" customWidth="1"/>
    <col min="1029" max="1029" width="11.125" style="16" customWidth="1"/>
    <col min="1030" max="1030" width="16.375" style="16" customWidth="1"/>
    <col min="1031" max="1031" width="4.5" style="16" customWidth="1"/>
    <col min="1032" max="1032" width="8.625" style="16" customWidth="1"/>
    <col min="1033" max="1033" width="10.5" style="16" customWidth="1"/>
    <col min="1034" max="1034" width="11.5" style="16" customWidth="1"/>
    <col min="1035" max="1035" width="5.125" style="16" customWidth="1"/>
    <col min="1036" max="1036" width="8.375" style="16" customWidth="1"/>
    <col min="1037" max="1037" width="11.5" style="16" customWidth="1"/>
    <col min="1038" max="1038" width="15.25" style="16" customWidth="1"/>
    <col min="1039" max="1039" width="10.5" style="16" customWidth="1"/>
    <col min="1040" max="1040" width="11.625" style="16" customWidth="1"/>
    <col min="1041" max="1041" width="14.875" style="16" customWidth="1"/>
    <col min="1042" max="1042" width="19.625" style="16" customWidth="1"/>
    <col min="1043" max="1043" width="13.875" style="16" bestFit="1" customWidth="1"/>
    <col min="1044" max="1045" width="12.75" style="16" bestFit="1" customWidth="1"/>
    <col min="1046" max="1280" width="9" style="16"/>
    <col min="1281" max="1281" width="3.875" style="16" customWidth="1"/>
    <col min="1282" max="1282" width="8.375" style="16" customWidth="1"/>
    <col min="1283" max="1283" width="12" style="16" customWidth="1"/>
    <col min="1284" max="1284" width="11.375" style="16" customWidth="1"/>
    <col min="1285" max="1285" width="11.125" style="16" customWidth="1"/>
    <col min="1286" max="1286" width="16.375" style="16" customWidth="1"/>
    <col min="1287" max="1287" width="4.5" style="16" customWidth="1"/>
    <col min="1288" max="1288" width="8.625" style="16" customWidth="1"/>
    <col min="1289" max="1289" width="10.5" style="16" customWidth="1"/>
    <col min="1290" max="1290" width="11.5" style="16" customWidth="1"/>
    <col min="1291" max="1291" width="5.125" style="16" customWidth="1"/>
    <col min="1292" max="1292" width="8.375" style="16" customWidth="1"/>
    <col min="1293" max="1293" width="11.5" style="16" customWidth="1"/>
    <col min="1294" max="1294" width="15.25" style="16" customWidth="1"/>
    <col min="1295" max="1295" width="10.5" style="16" customWidth="1"/>
    <col min="1296" max="1296" width="11.625" style="16" customWidth="1"/>
    <col min="1297" max="1297" width="14.875" style="16" customWidth="1"/>
    <col min="1298" max="1298" width="19.625" style="16" customWidth="1"/>
    <col min="1299" max="1299" width="13.875" style="16" bestFit="1" customWidth="1"/>
    <col min="1300" max="1301" width="12.75" style="16" bestFit="1" customWidth="1"/>
    <col min="1302" max="1536" width="9" style="16"/>
    <col min="1537" max="1537" width="3.875" style="16" customWidth="1"/>
    <col min="1538" max="1538" width="8.375" style="16" customWidth="1"/>
    <col min="1539" max="1539" width="12" style="16" customWidth="1"/>
    <col min="1540" max="1540" width="11.375" style="16" customWidth="1"/>
    <col min="1541" max="1541" width="11.125" style="16" customWidth="1"/>
    <col min="1542" max="1542" width="16.375" style="16" customWidth="1"/>
    <col min="1543" max="1543" width="4.5" style="16" customWidth="1"/>
    <col min="1544" max="1544" width="8.625" style="16" customWidth="1"/>
    <col min="1545" max="1545" width="10.5" style="16" customWidth="1"/>
    <col min="1546" max="1546" width="11.5" style="16" customWidth="1"/>
    <col min="1547" max="1547" width="5.125" style="16" customWidth="1"/>
    <col min="1548" max="1548" width="8.375" style="16" customWidth="1"/>
    <col min="1549" max="1549" width="11.5" style="16" customWidth="1"/>
    <col min="1550" max="1550" width="15.25" style="16" customWidth="1"/>
    <col min="1551" max="1551" width="10.5" style="16" customWidth="1"/>
    <col min="1552" max="1552" width="11.625" style="16" customWidth="1"/>
    <col min="1553" max="1553" width="14.875" style="16" customWidth="1"/>
    <col min="1554" max="1554" width="19.625" style="16" customWidth="1"/>
    <col min="1555" max="1555" width="13.875" style="16" bestFit="1" customWidth="1"/>
    <col min="1556" max="1557" width="12.75" style="16" bestFit="1" customWidth="1"/>
    <col min="1558" max="1792" width="9" style="16"/>
    <col min="1793" max="1793" width="3.875" style="16" customWidth="1"/>
    <col min="1794" max="1794" width="8.375" style="16" customWidth="1"/>
    <col min="1795" max="1795" width="12" style="16" customWidth="1"/>
    <col min="1796" max="1796" width="11.375" style="16" customWidth="1"/>
    <col min="1797" max="1797" width="11.125" style="16" customWidth="1"/>
    <col min="1798" max="1798" width="16.375" style="16" customWidth="1"/>
    <col min="1799" max="1799" width="4.5" style="16" customWidth="1"/>
    <col min="1800" max="1800" width="8.625" style="16" customWidth="1"/>
    <col min="1801" max="1801" width="10.5" style="16" customWidth="1"/>
    <col min="1802" max="1802" width="11.5" style="16" customWidth="1"/>
    <col min="1803" max="1803" width="5.125" style="16" customWidth="1"/>
    <col min="1804" max="1804" width="8.375" style="16" customWidth="1"/>
    <col min="1805" max="1805" width="11.5" style="16" customWidth="1"/>
    <col min="1806" max="1806" width="15.25" style="16" customWidth="1"/>
    <col min="1807" max="1807" width="10.5" style="16" customWidth="1"/>
    <col min="1808" max="1808" width="11.625" style="16" customWidth="1"/>
    <col min="1809" max="1809" width="14.875" style="16" customWidth="1"/>
    <col min="1810" max="1810" width="19.625" style="16" customWidth="1"/>
    <col min="1811" max="1811" width="13.875" style="16" bestFit="1" customWidth="1"/>
    <col min="1812" max="1813" width="12.75" style="16" bestFit="1" customWidth="1"/>
    <col min="1814" max="2048" width="9" style="16"/>
    <col min="2049" max="2049" width="3.875" style="16" customWidth="1"/>
    <col min="2050" max="2050" width="8.375" style="16" customWidth="1"/>
    <col min="2051" max="2051" width="12" style="16" customWidth="1"/>
    <col min="2052" max="2052" width="11.375" style="16" customWidth="1"/>
    <col min="2053" max="2053" width="11.125" style="16" customWidth="1"/>
    <col min="2054" max="2054" width="16.375" style="16" customWidth="1"/>
    <col min="2055" max="2055" width="4.5" style="16" customWidth="1"/>
    <col min="2056" max="2056" width="8.625" style="16" customWidth="1"/>
    <col min="2057" max="2057" width="10.5" style="16" customWidth="1"/>
    <col min="2058" max="2058" width="11.5" style="16" customWidth="1"/>
    <col min="2059" max="2059" width="5.125" style="16" customWidth="1"/>
    <col min="2060" max="2060" width="8.375" style="16" customWidth="1"/>
    <col min="2061" max="2061" width="11.5" style="16" customWidth="1"/>
    <col min="2062" max="2062" width="15.25" style="16" customWidth="1"/>
    <col min="2063" max="2063" width="10.5" style="16" customWidth="1"/>
    <col min="2064" max="2064" width="11.625" style="16" customWidth="1"/>
    <col min="2065" max="2065" width="14.875" style="16" customWidth="1"/>
    <col min="2066" max="2066" width="19.625" style="16" customWidth="1"/>
    <col min="2067" max="2067" width="13.875" style="16" bestFit="1" customWidth="1"/>
    <col min="2068" max="2069" width="12.75" style="16" bestFit="1" customWidth="1"/>
    <col min="2070" max="2304" width="9" style="16"/>
    <col min="2305" max="2305" width="3.875" style="16" customWidth="1"/>
    <col min="2306" max="2306" width="8.375" style="16" customWidth="1"/>
    <col min="2307" max="2307" width="12" style="16" customWidth="1"/>
    <col min="2308" max="2308" width="11.375" style="16" customWidth="1"/>
    <col min="2309" max="2309" width="11.125" style="16" customWidth="1"/>
    <col min="2310" max="2310" width="16.375" style="16" customWidth="1"/>
    <col min="2311" max="2311" width="4.5" style="16" customWidth="1"/>
    <col min="2312" max="2312" width="8.625" style="16" customWidth="1"/>
    <col min="2313" max="2313" width="10.5" style="16" customWidth="1"/>
    <col min="2314" max="2314" width="11.5" style="16" customWidth="1"/>
    <col min="2315" max="2315" width="5.125" style="16" customWidth="1"/>
    <col min="2316" max="2316" width="8.375" style="16" customWidth="1"/>
    <col min="2317" max="2317" width="11.5" style="16" customWidth="1"/>
    <col min="2318" max="2318" width="15.25" style="16" customWidth="1"/>
    <col min="2319" max="2319" width="10.5" style="16" customWidth="1"/>
    <col min="2320" max="2320" width="11.625" style="16" customWidth="1"/>
    <col min="2321" max="2321" width="14.875" style="16" customWidth="1"/>
    <col min="2322" max="2322" width="19.625" style="16" customWidth="1"/>
    <col min="2323" max="2323" width="13.875" style="16" bestFit="1" customWidth="1"/>
    <col min="2324" max="2325" width="12.75" style="16" bestFit="1" customWidth="1"/>
    <col min="2326" max="2560" width="9" style="16"/>
    <col min="2561" max="2561" width="3.875" style="16" customWidth="1"/>
    <col min="2562" max="2562" width="8.375" style="16" customWidth="1"/>
    <col min="2563" max="2563" width="12" style="16" customWidth="1"/>
    <col min="2564" max="2564" width="11.375" style="16" customWidth="1"/>
    <col min="2565" max="2565" width="11.125" style="16" customWidth="1"/>
    <col min="2566" max="2566" width="16.375" style="16" customWidth="1"/>
    <col min="2567" max="2567" width="4.5" style="16" customWidth="1"/>
    <col min="2568" max="2568" width="8.625" style="16" customWidth="1"/>
    <col min="2569" max="2569" width="10.5" style="16" customWidth="1"/>
    <col min="2570" max="2570" width="11.5" style="16" customWidth="1"/>
    <col min="2571" max="2571" width="5.125" style="16" customWidth="1"/>
    <col min="2572" max="2572" width="8.375" style="16" customWidth="1"/>
    <col min="2573" max="2573" width="11.5" style="16" customWidth="1"/>
    <col min="2574" max="2574" width="15.25" style="16" customWidth="1"/>
    <col min="2575" max="2575" width="10.5" style="16" customWidth="1"/>
    <col min="2576" max="2576" width="11.625" style="16" customWidth="1"/>
    <col min="2577" max="2577" width="14.875" style="16" customWidth="1"/>
    <col min="2578" max="2578" width="19.625" style="16" customWidth="1"/>
    <col min="2579" max="2579" width="13.875" style="16" bestFit="1" customWidth="1"/>
    <col min="2580" max="2581" width="12.75" style="16" bestFit="1" customWidth="1"/>
    <col min="2582" max="2816" width="9" style="16"/>
    <col min="2817" max="2817" width="3.875" style="16" customWidth="1"/>
    <col min="2818" max="2818" width="8.375" style="16" customWidth="1"/>
    <col min="2819" max="2819" width="12" style="16" customWidth="1"/>
    <col min="2820" max="2820" width="11.375" style="16" customWidth="1"/>
    <col min="2821" max="2821" width="11.125" style="16" customWidth="1"/>
    <col min="2822" max="2822" width="16.375" style="16" customWidth="1"/>
    <col min="2823" max="2823" width="4.5" style="16" customWidth="1"/>
    <col min="2824" max="2824" width="8.625" style="16" customWidth="1"/>
    <col min="2825" max="2825" width="10.5" style="16" customWidth="1"/>
    <col min="2826" max="2826" width="11.5" style="16" customWidth="1"/>
    <col min="2827" max="2827" width="5.125" style="16" customWidth="1"/>
    <col min="2828" max="2828" width="8.375" style="16" customWidth="1"/>
    <col min="2829" max="2829" width="11.5" style="16" customWidth="1"/>
    <col min="2830" max="2830" width="15.25" style="16" customWidth="1"/>
    <col min="2831" max="2831" width="10.5" style="16" customWidth="1"/>
    <col min="2832" max="2832" width="11.625" style="16" customWidth="1"/>
    <col min="2833" max="2833" width="14.875" style="16" customWidth="1"/>
    <col min="2834" max="2834" width="19.625" style="16" customWidth="1"/>
    <col min="2835" max="2835" width="13.875" style="16" bestFit="1" customWidth="1"/>
    <col min="2836" max="2837" width="12.75" style="16" bestFit="1" customWidth="1"/>
    <col min="2838" max="3072" width="9" style="16"/>
    <col min="3073" max="3073" width="3.875" style="16" customWidth="1"/>
    <col min="3074" max="3074" width="8.375" style="16" customWidth="1"/>
    <col min="3075" max="3075" width="12" style="16" customWidth="1"/>
    <col min="3076" max="3076" width="11.375" style="16" customWidth="1"/>
    <col min="3077" max="3077" width="11.125" style="16" customWidth="1"/>
    <col min="3078" max="3078" width="16.375" style="16" customWidth="1"/>
    <col min="3079" max="3079" width="4.5" style="16" customWidth="1"/>
    <col min="3080" max="3080" width="8.625" style="16" customWidth="1"/>
    <col min="3081" max="3081" width="10.5" style="16" customWidth="1"/>
    <col min="3082" max="3082" width="11.5" style="16" customWidth="1"/>
    <col min="3083" max="3083" width="5.125" style="16" customWidth="1"/>
    <col min="3084" max="3084" width="8.375" style="16" customWidth="1"/>
    <col min="3085" max="3085" width="11.5" style="16" customWidth="1"/>
    <col min="3086" max="3086" width="15.25" style="16" customWidth="1"/>
    <col min="3087" max="3087" width="10.5" style="16" customWidth="1"/>
    <col min="3088" max="3088" width="11.625" style="16" customWidth="1"/>
    <col min="3089" max="3089" width="14.875" style="16" customWidth="1"/>
    <col min="3090" max="3090" width="19.625" style="16" customWidth="1"/>
    <col min="3091" max="3091" width="13.875" style="16" bestFit="1" customWidth="1"/>
    <col min="3092" max="3093" width="12.75" style="16" bestFit="1" customWidth="1"/>
    <col min="3094" max="3328" width="9" style="16"/>
    <col min="3329" max="3329" width="3.875" style="16" customWidth="1"/>
    <col min="3330" max="3330" width="8.375" style="16" customWidth="1"/>
    <col min="3331" max="3331" width="12" style="16" customWidth="1"/>
    <col min="3332" max="3332" width="11.375" style="16" customWidth="1"/>
    <col min="3333" max="3333" width="11.125" style="16" customWidth="1"/>
    <col min="3334" max="3334" width="16.375" style="16" customWidth="1"/>
    <col min="3335" max="3335" width="4.5" style="16" customWidth="1"/>
    <col min="3336" max="3336" width="8.625" style="16" customWidth="1"/>
    <col min="3337" max="3337" width="10.5" style="16" customWidth="1"/>
    <col min="3338" max="3338" width="11.5" style="16" customWidth="1"/>
    <col min="3339" max="3339" width="5.125" style="16" customWidth="1"/>
    <col min="3340" max="3340" width="8.375" style="16" customWidth="1"/>
    <col min="3341" max="3341" width="11.5" style="16" customWidth="1"/>
    <col min="3342" max="3342" width="15.25" style="16" customWidth="1"/>
    <col min="3343" max="3343" width="10.5" style="16" customWidth="1"/>
    <col min="3344" max="3344" width="11.625" style="16" customWidth="1"/>
    <col min="3345" max="3345" width="14.875" style="16" customWidth="1"/>
    <col min="3346" max="3346" width="19.625" style="16" customWidth="1"/>
    <col min="3347" max="3347" width="13.875" style="16" bestFit="1" customWidth="1"/>
    <col min="3348" max="3349" width="12.75" style="16" bestFit="1" customWidth="1"/>
    <col min="3350" max="3584" width="9" style="16"/>
    <col min="3585" max="3585" width="3.875" style="16" customWidth="1"/>
    <col min="3586" max="3586" width="8.375" style="16" customWidth="1"/>
    <col min="3587" max="3587" width="12" style="16" customWidth="1"/>
    <col min="3588" max="3588" width="11.375" style="16" customWidth="1"/>
    <col min="3589" max="3589" width="11.125" style="16" customWidth="1"/>
    <col min="3590" max="3590" width="16.375" style="16" customWidth="1"/>
    <col min="3591" max="3591" width="4.5" style="16" customWidth="1"/>
    <col min="3592" max="3592" width="8.625" style="16" customWidth="1"/>
    <col min="3593" max="3593" width="10.5" style="16" customWidth="1"/>
    <col min="3594" max="3594" width="11.5" style="16" customWidth="1"/>
    <col min="3595" max="3595" width="5.125" style="16" customWidth="1"/>
    <col min="3596" max="3596" width="8.375" style="16" customWidth="1"/>
    <col min="3597" max="3597" width="11.5" style="16" customWidth="1"/>
    <col min="3598" max="3598" width="15.25" style="16" customWidth="1"/>
    <col min="3599" max="3599" width="10.5" style="16" customWidth="1"/>
    <col min="3600" max="3600" width="11.625" style="16" customWidth="1"/>
    <col min="3601" max="3601" width="14.875" style="16" customWidth="1"/>
    <col min="3602" max="3602" width="19.625" style="16" customWidth="1"/>
    <col min="3603" max="3603" width="13.875" style="16" bestFit="1" customWidth="1"/>
    <col min="3604" max="3605" width="12.75" style="16" bestFit="1" customWidth="1"/>
    <col min="3606" max="3840" width="9" style="16"/>
    <col min="3841" max="3841" width="3.875" style="16" customWidth="1"/>
    <col min="3842" max="3842" width="8.375" style="16" customWidth="1"/>
    <col min="3843" max="3843" width="12" style="16" customWidth="1"/>
    <col min="3844" max="3844" width="11.375" style="16" customWidth="1"/>
    <col min="3845" max="3845" width="11.125" style="16" customWidth="1"/>
    <col min="3846" max="3846" width="16.375" style="16" customWidth="1"/>
    <col min="3847" max="3847" width="4.5" style="16" customWidth="1"/>
    <col min="3848" max="3848" width="8.625" style="16" customWidth="1"/>
    <col min="3849" max="3849" width="10.5" style="16" customWidth="1"/>
    <col min="3850" max="3850" width="11.5" style="16" customWidth="1"/>
    <col min="3851" max="3851" width="5.125" style="16" customWidth="1"/>
    <col min="3852" max="3852" width="8.375" style="16" customWidth="1"/>
    <col min="3853" max="3853" width="11.5" style="16" customWidth="1"/>
    <col min="3854" max="3854" width="15.25" style="16" customWidth="1"/>
    <col min="3855" max="3855" width="10.5" style="16" customWidth="1"/>
    <col min="3856" max="3856" width="11.625" style="16" customWidth="1"/>
    <col min="3857" max="3857" width="14.875" style="16" customWidth="1"/>
    <col min="3858" max="3858" width="19.625" style="16" customWidth="1"/>
    <col min="3859" max="3859" width="13.875" style="16" bestFit="1" customWidth="1"/>
    <col min="3860" max="3861" width="12.75" style="16" bestFit="1" customWidth="1"/>
    <col min="3862" max="4096" width="9" style="16"/>
    <col min="4097" max="4097" width="3.875" style="16" customWidth="1"/>
    <col min="4098" max="4098" width="8.375" style="16" customWidth="1"/>
    <col min="4099" max="4099" width="12" style="16" customWidth="1"/>
    <col min="4100" max="4100" width="11.375" style="16" customWidth="1"/>
    <col min="4101" max="4101" width="11.125" style="16" customWidth="1"/>
    <col min="4102" max="4102" width="16.375" style="16" customWidth="1"/>
    <col min="4103" max="4103" width="4.5" style="16" customWidth="1"/>
    <col min="4104" max="4104" width="8.625" style="16" customWidth="1"/>
    <col min="4105" max="4105" width="10.5" style="16" customWidth="1"/>
    <col min="4106" max="4106" width="11.5" style="16" customWidth="1"/>
    <col min="4107" max="4107" width="5.125" style="16" customWidth="1"/>
    <col min="4108" max="4108" width="8.375" style="16" customWidth="1"/>
    <col min="4109" max="4109" width="11.5" style="16" customWidth="1"/>
    <col min="4110" max="4110" width="15.25" style="16" customWidth="1"/>
    <col min="4111" max="4111" width="10.5" style="16" customWidth="1"/>
    <col min="4112" max="4112" width="11.625" style="16" customWidth="1"/>
    <col min="4113" max="4113" width="14.875" style="16" customWidth="1"/>
    <col min="4114" max="4114" width="19.625" style="16" customWidth="1"/>
    <col min="4115" max="4115" width="13.875" style="16" bestFit="1" customWidth="1"/>
    <col min="4116" max="4117" width="12.75" style="16" bestFit="1" customWidth="1"/>
    <col min="4118" max="4352" width="9" style="16"/>
    <col min="4353" max="4353" width="3.875" style="16" customWidth="1"/>
    <col min="4354" max="4354" width="8.375" style="16" customWidth="1"/>
    <col min="4355" max="4355" width="12" style="16" customWidth="1"/>
    <col min="4356" max="4356" width="11.375" style="16" customWidth="1"/>
    <col min="4357" max="4357" width="11.125" style="16" customWidth="1"/>
    <col min="4358" max="4358" width="16.375" style="16" customWidth="1"/>
    <col min="4359" max="4359" width="4.5" style="16" customWidth="1"/>
    <col min="4360" max="4360" width="8.625" style="16" customWidth="1"/>
    <col min="4361" max="4361" width="10.5" style="16" customWidth="1"/>
    <col min="4362" max="4362" width="11.5" style="16" customWidth="1"/>
    <col min="4363" max="4363" width="5.125" style="16" customWidth="1"/>
    <col min="4364" max="4364" width="8.375" style="16" customWidth="1"/>
    <col min="4365" max="4365" width="11.5" style="16" customWidth="1"/>
    <col min="4366" max="4366" width="15.25" style="16" customWidth="1"/>
    <col min="4367" max="4367" width="10.5" style="16" customWidth="1"/>
    <col min="4368" max="4368" width="11.625" style="16" customWidth="1"/>
    <col min="4369" max="4369" width="14.875" style="16" customWidth="1"/>
    <col min="4370" max="4370" width="19.625" style="16" customWidth="1"/>
    <col min="4371" max="4371" width="13.875" style="16" bestFit="1" customWidth="1"/>
    <col min="4372" max="4373" width="12.75" style="16" bestFit="1" customWidth="1"/>
    <col min="4374" max="4608" width="9" style="16"/>
    <col min="4609" max="4609" width="3.875" style="16" customWidth="1"/>
    <col min="4610" max="4610" width="8.375" style="16" customWidth="1"/>
    <col min="4611" max="4611" width="12" style="16" customWidth="1"/>
    <col min="4612" max="4612" width="11.375" style="16" customWidth="1"/>
    <col min="4613" max="4613" width="11.125" style="16" customWidth="1"/>
    <col min="4614" max="4614" width="16.375" style="16" customWidth="1"/>
    <col min="4615" max="4615" width="4.5" style="16" customWidth="1"/>
    <col min="4616" max="4616" width="8.625" style="16" customWidth="1"/>
    <col min="4617" max="4617" width="10.5" style="16" customWidth="1"/>
    <col min="4618" max="4618" width="11.5" style="16" customWidth="1"/>
    <col min="4619" max="4619" width="5.125" style="16" customWidth="1"/>
    <col min="4620" max="4620" width="8.375" style="16" customWidth="1"/>
    <col min="4621" max="4621" width="11.5" style="16" customWidth="1"/>
    <col min="4622" max="4622" width="15.25" style="16" customWidth="1"/>
    <col min="4623" max="4623" width="10.5" style="16" customWidth="1"/>
    <col min="4624" max="4624" width="11.625" style="16" customWidth="1"/>
    <col min="4625" max="4625" width="14.875" style="16" customWidth="1"/>
    <col min="4626" max="4626" width="19.625" style="16" customWidth="1"/>
    <col min="4627" max="4627" width="13.875" style="16" bestFit="1" customWidth="1"/>
    <col min="4628" max="4629" width="12.75" style="16" bestFit="1" customWidth="1"/>
    <col min="4630" max="4864" width="9" style="16"/>
    <col min="4865" max="4865" width="3.875" style="16" customWidth="1"/>
    <col min="4866" max="4866" width="8.375" style="16" customWidth="1"/>
    <col min="4867" max="4867" width="12" style="16" customWidth="1"/>
    <col min="4868" max="4868" width="11.375" style="16" customWidth="1"/>
    <col min="4869" max="4869" width="11.125" style="16" customWidth="1"/>
    <col min="4870" max="4870" width="16.375" style="16" customWidth="1"/>
    <col min="4871" max="4871" width="4.5" style="16" customWidth="1"/>
    <col min="4872" max="4872" width="8.625" style="16" customWidth="1"/>
    <col min="4873" max="4873" width="10.5" style="16" customWidth="1"/>
    <col min="4874" max="4874" width="11.5" style="16" customWidth="1"/>
    <col min="4875" max="4875" width="5.125" style="16" customWidth="1"/>
    <col min="4876" max="4876" width="8.375" style="16" customWidth="1"/>
    <col min="4877" max="4877" width="11.5" style="16" customWidth="1"/>
    <col min="4878" max="4878" width="15.25" style="16" customWidth="1"/>
    <col min="4879" max="4879" width="10.5" style="16" customWidth="1"/>
    <col min="4880" max="4880" width="11.625" style="16" customWidth="1"/>
    <col min="4881" max="4881" width="14.875" style="16" customWidth="1"/>
    <col min="4882" max="4882" width="19.625" style="16" customWidth="1"/>
    <col min="4883" max="4883" width="13.875" style="16" bestFit="1" customWidth="1"/>
    <col min="4884" max="4885" width="12.75" style="16" bestFit="1" customWidth="1"/>
    <col min="4886" max="5120" width="9" style="16"/>
    <col min="5121" max="5121" width="3.875" style="16" customWidth="1"/>
    <col min="5122" max="5122" width="8.375" style="16" customWidth="1"/>
    <col min="5123" max="5123" width="12" style="16" customWidth="1"/>
    <col min="5124" max="5124" width="11.375" style="16" customWidth="1"/>
    <col min="5125" max="5125" width="11.125" style="16" customWidth="1"/>
    <col min="5126" max="5126" width="16.375" style="16" customWidth="1"/>
    <col min="5127" max="5127" width="4.5" style="16" customWidth="1"/>
    <col min="5128" max="5128" width="8.625" style="16" customWidth="1"/>
    <col min="5129" max="5129" width="10.5" style="16" customWidth="1"/>
    <col min="5130" max="5130" width="11.5" style="16" customWidth="1"/>
    <col min="5131" max="5131" width="5.125" style="16" customWidth="1"/>
    <col min="5132" max="5132" width="8.375" style="16" customWidth="1"/>
    <col min="5133" max="5133" width="11.5" style="16" customWidth="1"/>
    <col min="5134" max="5134" width="15.25" style="16" customWidth="1"/>
    <col min="5135" max="5135" width="10.5" style="16" customWidth="1"/>
    <col min="5136" max="5136" width="11.625" style="16" customWidth="1"/>
    <col min="5137" max="5137" width="14.875" style="16" customWidth="1"/>
    <col min="5138" max="5138" width="19.625" style="16" customWidth="1"/>
    <col min="5139" max="5139" width="13.875" style="16" bestFit="1" customWidth="1"/>
    <col min="5140" max="5141" width="12.75" style="16" bestFit="1" customWidth="1"/>
    <col min="5142" max="5376" width="9" style="16"/>
    <col min="5377" max="5377" width="3.875" style="16" customWidth="1"/>
    <col min="5378" max="5378" width="8.375" style="16" customWidth="1"/>
    <col min="5379" max="5379" width="12" style="16" customWidth="1"/>
    <col min="5380" max="5380" width="11.375" style="16" customWidth="1"/>
    <col min="5381" max="5381" width="11.125" style="16" customWidth="1"/>
    <col min="5382" max="5382" width="16.375" style="16" customWidth="1"/>
    <col min="5383" max="5383" width="4.5" style="16" customWidth="1"/>
    <col min="5384" max="5384" width="8.625" style="16" customWidth="1"/>
    <col min="5385" max="5385" width="10.5" style="16" customWidth="1"/>
    <col min="5386" max="5386" width="11.5" style="16" customWidth="1"/>
    <col min="5387" max="5387" width="5.125" style="16" customWidth="1"/>
    <col min="5388" max="5388" width="8.375" style="16" customWidth="1"/>
    <col min="5389" max="5389" width="11.5" style="16" customWidth="1"/>
    <col min="5390" max="5390" width="15.25" style="16" customWidth="1"/>
    <col min="5391" max="5391" width="10.5" style="16" customWidth="1"/>
    <col min="5392" max="5392" width="11.625" style="16" customWidth="1"/>
    <col min="5393" max="5393" width="14.875" style="16" customWidth="1"/>
    <col min="5394" max="5394" width="19.625" style="16" customWidth="1"/>
    <col min="5395" max="5395" width="13.875" style="16" bestFit="1" customWidth="1"/>
    <col min="5396" max="5397" width="12.75" style="16" bestFit="1" customWidth="1"/>
    <col min="5398" max="5632" width="9" style="16"/>
    <col min="5633" max="5633" width="3.875" style="16" customWidth="1"/>
    <col min="5634" max="5634" width="8.375" style="16" customWidth="1"/>
    <col min="5635" max="5635" width="12" style="16" customWidth="1"/>
    <col min="5636" max="5636" width="11.375" style="16" customWidth="1"/>
    <col min="5637" max="5637" width="11.125" style="16" customWidth="1"/>
    <col min="5638" max="5638" width="16.375" style="16" customWidth="1"/>
    <col min="5639" max="5639" width="4.5" style="16" customWidth="1"/>
    <col min="5640" max="5640" width="8.625" style="16" customWidth="1"/>
    <col min="5641" max="5641" width="10.5" style="16" customWidth="1"/>
    <col min="5642" max="5642" width="11.5" style="16" customWidth="1"/>
    <col min="5643" max="5643" width="5.125" style="16" customWidth="1"/>
    <col min="5644" max="5644" width="8.375" style="16" customWidth="1"/>
    <col min="5645" max="5645" width="11.5" style="16" customWidth="1"/>
    <col min="5646" max="5646" width="15.25" style="16" customWidth="1"/>
    <col min="5647" max="5647" width="10.5" style="16" customWidth="1"/>
    <col min="5648" max="5648" width="11.625" style="16" customWidth="1"/>
    <col min="5649" max="5649" width="14.875" style="16" customWidth="1"/>
    <col min="5650" max="5650" width="19.625" style="16" customWidth="1"/>
    <col min="5651" max="5651" width="13.875" style="16" bestFit="1" customWidth="1"/>
    <col min="5652" max="5653" width="12.75" style="16" bestFit="1" customWidth="1"/>
    <col min="5654" max="5888" width="9" style="16"/>
    <col min="5889" max="5889" width="3.875" style="16" customWidth="1"/>
    <col min="5890" max="5890" width="8.375" style="16" customWidth="1"/>
    <col min="5891" max="5891" width="12" style="16" customWidth="1"/>
    <col min="5892" max="5892" width="11.375" style="16" customWidth="1"/>
    <col min="5893" max="5893" width="11.125" style="16" customWidth="1"/>
    <col min="5894" max="5894" width="16.375" style="16" customWidth="1"/>
    <col min="5895" max="5895" width="4.5" style="16" customWidth="1"/>
    <col min="5896" max="5896" width="8.625" style="16" customWidth="1"/>
    <col min="5897" max="5897" width="10.5" style="16" customWidth="1"/>
    <col min="5898" max="5898" width="11.5" style="16" customWidth="1"/>
    <col min="5899" max="5899" width="5.125" style="16" customWidth="1"/>
    <col min="5900" max="5900" width="8.375" style="16" customWidth="1"/>
    <col min="5901" max="5901" width="11.5" style="16" customWidth="1"/>
    <col min="5902" max="5902" width="15.25" style="16" customWidth="1"/>
    <col min="5903" max="5903" width="10.5" style="16" customWidth="1"/>
    <col min="5904" max="5904" width="11.625" style="16" customWidth="1"/>
    <col min="5905" max="5905" width="14.875" style="16" customWidth="1"/>
    <col min="5906" max="5906" width="19.625" style="16" customWidth="1"/>
    <col min="5907" max="5907" width="13.875" style="16" bestFit="1" customWidth="1"/>
    <col min="5908" max="5909" width="12.75" style="16" bestFit="1" customWidth="1"/>
    <col min="5910" max="6144" width="9" style="16"/>
    <col min="6145" max="6145" width="3.875" style="16" customWidth="1"/>
    <col min="6146" max="6146" width="8.375" style="16" customWidth="1"/>
    <col min="6147" max="6147" width="12" style="16" customWidth="1"/>
    <col min="6148" max="6148" width="11.375" style="16" customWidth="1"/>
    <col min="6149" max="6149" width="11.125" style="16" customWidth="1"/>
    <col min="6150" max="6150" width="16.375" style="16" customWidth="1"/>
    <col min="6151" max="6151" width="4.5" style="16" customWidth="1"/>
    <col min="6152" max="6152" width="8.625" style="16" customWidth="1"/>
    <col min="6153" max="6153" width="10.5" style="16" customWidth="1"/>
    <col min="6154" max="6154" width="11.5" style="16" customWidth="1"/>
    <col min="6155" max="6155" width="5.125" style="16" customWidth="1"/>
    <col min="6156" max="6156" width="8.375" style="16" customWidth="1"/>
    <col min="6157" max="6157" width="11.5" style="16" customWidth="1"/>
    <col min="6158" max="6158" width="15.25" style="16" customWidth="1"/>
    <col min="6159" max="6159" width="10.5" style="16" customWidth="1"/>
    <col min="6160" max="6160" width="11.625" style="16" customWidth="1"/>
    <col min="6161" max="6161" width="14.875" style="16" customWidth="1"/>
    <col min="6162" max="6162" width="19.625" style="16" customWidth="1"/>
    <col min="6163" max="6163" width="13.875" style="16" bestFit="1" customWidth="1"/>
    <col min="6164" max="6165" width="12.75" style="16" bestFit="1" customWidth="1"/>
    <col min="6166" max="6400" width="9" style="16"/>
    <col min="6401" max="6401" width="3.875" style="16" customWidth="1"/>
    <col min="6402" max="6402" width="8.375" style="16" customWidth="1"/>
    <col min="6403" max="6403" width="12" style="16" customWidth="1"/>
    <col min="6404" max="6404" width="11.375" style="16" customWidth="1"/>
    <col min="6405" max="6405" width="11.125" style="16" customWidth="1"/>
    <col min="6406" max="6406" width="16.375" style="16" customWidth="1"/>
    <col min="6407" max="6407" width="4.5" style="16" customWidth="1"/>
    <col min="6408" max="6408" width="8.625" style="16" customWidth="1"/>
    <col min="6409" max="6409" width="10.5" style="16" customWidth="1"/>
    <col min="6410" max="6410" width="11.5" style="16" customWidth="1"/>
    <col min="6411" max="6411" width="5.125" style="16" customWidth="1"/>
    <col min="6412" max="6412" width="8.375" style="16" customWidth="1"/>
    <col min="6413" max="6413" width="11.5" style="16" customWidth="1"/>
    <col min="6414" max="6414" width="15.25" style="16" customWidth="1"/>
    <col min="6415" max="6415" width="10.5" style="16" customWidth="1"/>
    <col min="6416" max="6416" width="11.625" style="16" customWidth="1"/>
    <col min="6417" max="6417" width="14.875" style="16" customWidth="1"/>
    <col min="6418" max="6418" width="19.625" style="16" customWidth="1"/>
    <col min="6419" max="6419" width="13.875" style="16" bestFit="1" customWidth="1"/>
    <col min="6420" max="6421" width="12.75" style="16" bestFit="1" customWidth="1"/>
    <col min="6422" max="6656" width="9" style="16"/>
    <col min="6657" max="6657" width="3.875" style="16" customWidth="1"/>
    <col min="6658" max="6658" width="8.375" style="16" customWidth="1"/>
    <col min="6659" max="6659" width="12" style="16" customWidth="1"/>
    <col min="6660" max="6660" width="11.375" style="16" customWidth="1"/>
    <col min="6661" max="6661" width="11.125" style="16" customWidth="1"/>
    <col min="6662" max="6662" width="16.375" style="16" customWidth="1"/>
    <col min="6663" max="6663" width="4.5" style="16" customWidth="1"/>
    <col min="6664" max="6664" width="8.625" style="16" customWidth="1"/>
    <col min="6665" max="6665" width="10.5" style="16" customWidth="1"/>
    <col min="6666" max="6666" width="11.5" style="16" customWidth="1"/>
    <col min="6667" max="6667" width="5.125" style="16" customWidth="1"/>
    <col min="6668" max="6668" width="8.375" style="16" customWidth="1"/>
    <col min="6669" max="6669" width="11.5" style="16" customWidth="1"/>
    <col min="6670" max="6670" width="15.25" style="16" customWidth="1"/>
    <col min="6671" max="6671" width="10.5" style="16" customWidth="1"/>
    <col min="6672" max="6672" width="11.625" style="16" customWidth="1"/>
    <col min="6673" max="6673" width="14.875" style="16" customWidth="1"/>
    <col min="6674" max="6674" width="19.625" style="16" customWidth="1"/>
    <col min="6675" max="6675" width="13.875" style="16" bestFit="1" customWidth="1"/>
    <col min="6676" max="6677" width="12.75" style="16" bestFit="1" customWidth="1"/>
    <col min="6678" max="6912" width="9" style="16"/>
    <col min="6913" max="6913" width="3.875" style="16" customWidth="1"/>
    <col min="6914" max="6914" width="8.375" style="16" customWidth="1"/>
    <col min="6915" max="6915" width="12" style="16" customWidth="1"/>
    <col min="6916" max="6916" width="11.375" style="16" customWidth="1"/>
    <col min="6917" max="6917" width="11.125" style="16" customWidth="1"/>
    <col min="6918" max="6918" width="16.375" style="16" customWidth="1"/>
    <col min="6919" max="6919" width="4.5" style="16" customWidth="1"/>
    <col min="6920" max="6920" width="8.625" style="16" customWidth="1"/>
    <col min="6921" max="6921" width="10.5" style="16" customWidth="1"/>
    <col min="6922" max="6922" width="11.5" style="16" customWidth="1"/>
    <col min="6923" max="6923" width="5.125" style="16" customWidth="1"/>
    <col min="6924" max="6924" width="8.375" style="16" customWidth="1"/>
    <col min="6925" max="6925" width="11.5" style="16" customWidth="1"/>
    <col min="6926" max="6926" width="15.25" style="16" customWidth="1"/>
    <col min="6927" max="6927" width="10.5" style="16" customWidth="1"/>
    <col min="6928" max="6928" width="11.625" style="16" customWidth="1"/>
    <col min="6929" max="6929" width="14.875" style="16" customWidth="1"/>
    <col min="6930" max="6930" width="19.625" style="16" customWidth="1"/>
    <col min="6931" max="6931" width="13.875" style="16" bestFit="1" customWidth="1"/>
    <col min="6932" max="6933" width="12.75" style="16" bestFit="1" customWidth="1"/>
    <col min="6934" max="7168" width="9" style="16"/>
    <col min="7169" max="7169" width="3.875" style="16" customWidth="1"/>
    <col min="7170" max="7170" width="8.375" style="16" customWidth="1"/>
    <col min="7171" max="7171" width="12" style="16" customWidth="1"/>
    <col min="7172" max="7172" width="11.375" style="16" customWidth="1"/>
    <col min="7173" max="7173" width="11.125" style="16" customWidth="1"/>
    <col min="7174" max="7174" width="16.375" style="16" customWidth="1"/>
    <col min="7175" max="7175" width="4.5" style="16" customWidth="1"/>
    <col min="7176" max="7176" width="8.625" style="16" customWidth="1"/>
    <col min="7177" max="7177" width="10.5" style="16" customWidth="1"/>
    <col min="7178" max="7178" width="11.5" style="16" customWidth="1"/>
    <col min="7179" max="7179" width="5.125" style="16" customWidth="1"/>
    <col min="7180" max="7180" width="8.375" style="16" customWidth="1"/>
    <col min="7181" max="7181" width="11.5" style="16" customWidth="1"/>
    <col min="7182" max="7182" width="15.25" style="16" customWidth="1"/>
    <col min="7183" max="7183" width="10.5" style="16" customWidth="1"/>
    <col min="7184" max="7184" width="11.625" style="16" customWidth="1"/>
    <col min="7185" max="7185" width="14.875" style="16" customWidth="1"/>
    <col min="7186" max="7186" width="19.625" style="16" customWidth="1"/>
    <col min="7187" max="7187" width="13.875" style="16" bestFit="1" customWidth="1"/>
    <col min="7188" max="7189" width="12.75" style="16" bestFit="1" customWidth="1"/>
    <col min="7190" max="7424" width="9" style="16"/>
    <col min="7425" max="7425" width="3.875" style="16" customWidth="1"/>
    <col min="7426" max="7426" width="8.375" style="16" customWidth="1"/>
    <col min="7427" max="7427" width="12" style="16" customWidth="1"/>
    <col min="7428" max="7428" width="11.375" style="16" customWidth="1"/>
    <col min="7429" max="7429" width="11.125" style="16" customWidth="1"/>
    <col min="7430" max="7430" width="16.375" style="16" customWidth="1"/>
    <col min="7431" max="7431" width="4.5" style="16" customWidth="1"/>
    <col min="7432" max="7432" width="8.625" style="16" customWidth="1"/>
    <col min="7433" max="7433" width="10.5" style="16" customWidth="1"/>
    <col min="7434" max="7434" width="11.5" style="16" customWidth="1"/>
    <col min="7435" max="7435" width="5.125" style="16" customWidth="1"/>
    <col min="7436" max="7436" width="8.375" style="16" customWidth="1"/>
    <col min="7437" max="7437" width="11.5" style="16" customWidth="1"/>
    <col min="7438" max="7438" width="15.25" style="16" customWidth="1"/>
    <col min="7439" max="7439" width="10.5" style="16" customWidth="1"/>
    <col min="7440" max="7440" width="11.625" style="16" customWidth="1"/>
    <col min="7441" max="7441" width="14.875" style="16" customWidth="1"/>
    <col min="7442" max="7442" width="19.625" style="16" customWidth="1"/>
    <col min="7443" max="7443" width="13.875" style="16" bestFit="1" customWidth="1"/>
    <col min="7444" max="7445" width="12.75" style="16" bestFit="1" customWidth="1"/>
    <col min="7446" max="7680" width="9" style="16"/>
    <col min="7681" max="7681" width="3.875" style="16" customWidth="1"/>
    <col min="7682" max="7682" width="8.375" style="16" customWidth="1"/>
    <col min="7683" max="7683" width="12" style="16" customWidth="1"/>
    <col min="7684" max="7684" width="11.375" style="16" customWidth="1"/>
    <col min="7685" max="7685" width="11.125" style="16" customWidth="1"/>
    <col min="7686" max="7686" width="16.375" style="16" customWidth="1"/>
    <col min="7687" max="7687" width="4.5" style="16" customWidth="1"/>
    <col min="7688" max="7688" width="8.625" style="16" customWidth="1"/>
    <col min="7689" max="7689" width="10.5" style="16" customWidth="1"/>
    <col min="7690" max="7690" width="11.5" style="16" customWidth="1"/>
    <col min="7691" max="7691" width="5.125" style="16" customWidth="1"/>
    <col min="7692" max="7692" width="8.375" style="16" customWidth="1"/>
    <col min="7693" max="7693" width="11.5" style="16" customWidth="1"/>
    <col min="7694" max="7694" width="15.25" style="16" customWidth="1"/>
    <col min="7695" max="7695" width="10.5" style="16" customWidth="1"/>
    <col min="7696" max="7696" width="11.625" style="16" customWidth="1"/>
    <col min="7697" max="7697" width="14.875" style="16" customWidth="1"/>
    <col min="7698" max="7698" width="19.625" style="16" customWidth="1"/>
    <col min="7699" max="7699" width="13.875" style="16" bestFit="1" customWidth="1"/>
    <col min="7700" max="7701" width="12.75" style="16" bestFit="1" customWidth="1"/>
    <col min="7702" max="7936" width="9" style="16"/>
    <col min="7937" max="7937" width="3.875" style="16" customWidth="1"/>
    <col min="7938" max="7938" width="8.375" style="16" customWidth="1"/>
    <col min="7939" max="7939" width="12" style="16" customWidth="1"/>
    <col min="7940" max="7940" width="11.375" style="16" customWidth="1"/>
    <col min="7941" max="7941" width="11.125" style="16" customWidth="1"/>
    <col min="7942" max="7942" width="16.375" style="16" customWidth="1"/>
    <col min="7943" max="7943" width="4.5" style="16" customWidth="1"/>
    <col min="7944" max="7944" width="8.625" style="16" customWidth="1"/>
    <col min="7945" max="7945" width="10.5" style="16" customWidth="1"/>
    <col min="7946" max="7946" width="11.5" style="16" customWidth="1"/>
    <col min="7947" max="7947" width="5.125" style="16" customWidth="1"/>
    <col min="7948" max="7948" width="8.375" style="16" customWidth="1"/>
    <col min="7949" max="7949" width="11.5" style="16" customWidth="1"/>
    <col min="7950" max="7950" width="15.25" style="16" customWidth="1"/>
    <col min="7951" max="7951" width="10.5" style="16" customWidth="1"/>
    <col min="7952" max="7952" width="11.625" style="16" customWidth="1"/>
    <col min="7953" max="7953" width="14.875" style="16" customWidth="1"/>
    <col min="7954" max="7954" width="19.625" style="16" customWidth="1"/>
    <col min="7955" max="7955" width="13.875" style="16" bestFit="1" customWidth="1"/>
    <col min="7956" max="7957" width="12.75" style="16" bestFit="1" customWidth="1"/>
    <col min="7958" max="8192" width="9" style="16"/>
    <col min="8193" max="8193" width="3.875" style="16" customWidth="1"/>
    <col min="8194" max="8194" width="8.375" style="16" customWidth="1"/>
    <col min="8195" max="8195" width="12" style="16" customWidth="1"/>
    <col min="8196" max="8196" width="11.375" style="16" customWidth="1"/>
    <col min="8197" max="8197" width="11.125" style="16" customWidth="1"/>
    <col min="8198" max="8198" width="16.375" style="16" customWidth="1"/>
    <col min="8199" max="8199" width="4.5" style="16" customWidth="1"/>
    <col min="8200" max="8200" width="8.625" style="16" customWidth="1"/>
    <col min="8201" max="8201" width="10.5" style="16" customWidth="1"/>
    <col min="8202" max="8202" width="11.5" style="16" customWidth="1"/>
    <col min="8203" max="8203" width="5.125" style="16" customWidth="1"/>
    <col min="8204" max="8204" width="8.375" style="16" customWidth="1"/>
    <col min="8205" max="8205" width="11.5" style="16" customWidth="1"/>
    <col min="8206" max="8206" width="15.25" style="16" customWidth="1"/>
    <col min="8207" max="8207" width="10.5" style="16" customWidth="1"/>
    <col min="8208" max="8208" width="11.625" style="16" customWidth="1"/>
    <col min="8209" max="8209" width="14.875" style="16" customWidth="1"/>
    <col min="8210" max="8210" width="19.625" style="16" customWidth="1"/>
    <col min="8211" max="8211" width="13.875" style="16" bestFit="1" customWidth="1"/>
    <col min="8212" max="8213" width="12.75" style="16" bestFit="1" customWidth="1"/>
    <col min="8214" max="8448" width="9" style="16"/>
    <col min="8449" max="8449" width="3.875" style="16" customWidth="1"/>
    <col min="8450" max="8450" width="8.375" style="16" customWidth="1"/>
    <col min="8451" max="8451" width="12" style="16" customWidth="1"/>
    <col min="8452" max="8452" width="11.375" style="16" customWidth="1"/>
    <col min="8453" max="8453" width="11.125" style="16" customWidth="1"/>
    <col min="8454" max="8454" width="16.375" style="16" customWidth="1"/>
    <col min="8455" max="8455" width="4.5" style="16" customWidth="1"/>
    <col min="8456" max="8456" width="8.625" style="16" customWidth="1"/>
    <col min="8457" max="8457" width="10.5" style="16" customWidth="1"/>
    <col min="8458" max="8458" width="11.5" style="16" customWidth="1"/>
    <col min="8459" max="8459" width="5.125" style="16" customWidth="1"/>
    <col min="8460" max="8460" width="8.375" style="16" customWidth="1"/>
    <col min="8461" max="8461" width="11.5" style="16" customWidth="1"/>
    <col min="8462" max="8462" width="15.25" style="16" customWidth="1"/>
    <col min="8463" max="8463" width="10.5" style="16" customWidth="1"/>
    <col min="8464" max="8464" width="11.625" style="16" customWidth="1"/>
    <col min="8465" max="8465" width="14.875" style="16" customWidth="1"/>
    <col min="8466" max="8466" width="19.625" style="16" customWidth="1"/>
    <col min="8467" max="8467" width="13.875" style="16" bestFit="1" customWidth="1"/>
    <col min="8468" max="8469" width="12.75" style="16" bestFit="1" customWidth="1"/>
    <col min="8470" max="8704" width="9" style="16"/>
    <col min="8705" max="8705" width="3.875" style="16" customWidth="1"/>
    <col min="8706" max="8706" width="8.375" style="16" customWidth="1"/>
    <col min="8707" max="8707" width="12" style="16" customWidth="1"/>
    <col min="8708" max="8708" width="11.375" style="16" customWidth="1"/>
    <col min="8709" max="8709" width="11.125" style="16" customWidth="1"/>
    <col min="8710" max="8710" width="16.375" style="16" customWidth="1"/>
    <col min="8711" max="8711" width="4.5" style="16" customWidth="1"/>
    <col min="8712" max="8712" width="8.625" style="16" customWidth="1"/>
    <col min="8713" max="8713" width="10.5" style="16" customWidth="1"/>
    <col min="8714" max="8714" width="11.5" style="16" customWidth="1"/>
    <col min="8715" max="8715" width="5.125" style="16" customWidth="1"/>
    <col min="8716" max="8716" width="8.375" style="16" customWidth="1"/>
    <col min="8717" max="8717" width="11.5" style="16" customWidth="1"/>
    <col min="8718" max="8718" width="15.25" style="16" customWidth="1"/>
    <col min="8719" max="8719" width="10.5" style="16" customWidth="1"/>
    <col min="8720" max="8720" width="11.625" style="16" customWidth="1"/>
    <col min="8721" max="8721" width="14.875" style="16" customWidth="1"/>
    <col min="8722" max="8722" width="19.625" style="16" customWidth="1"/>
    <col min="8723" max="8723" width="13.875" style="16" bestFit="1" customWidth="1"/>
    <col min="8724" max="8725" width="12.75" style="16" bestFit="1" customWidth="1"/>
    <col min="8726" max="8960" width="9" style="16"/>
    <col min="8961" max="8961" width="3.875" style="16" customWidth="1"/>
    <col min="8962" max="8962" width="8.375" style="16" customWidth="1"/>
    <col min="8963" max="8963" width="12" style="16" customWidth="1"/>
    <col min="8964" max="8964" width="11.375" style="16" customWidth="1"/>
    <col min="8965" max="8965" width="11.125" style="16" customWidth="1"/>
    <col min="8966" max="8966" width="16.375" style="16" customWidth="1"/>
    <col min="8967" max="8967" width="4.5" style="16" customWidth="1"/>
    <col min="8968" max="8968" width="8.625" style="16" customWidth="1"/>
    <col min="8969" max="8969" width="10.5" style="16" customWidth="1"/>
    <col min="8970" max="8970" width="11.5" style="16" customWidth="1"/>
    <col min="8971" max="8971" width="5.125" style="16" customWidth="1"/>
    <col min="8972" max="8972" width="8.375" style="16" customWidth="1"/>
    <col min="8973" max="8973" width="11.5" style="16" customWidth="1"/>
    <col min="8974" max="8974" width="15.25" style="16" customWidth="1"/>
    <col min="8975" max="8975" width="10.5" style="16" customWidth="1"/>
    <col min="8976" max="8976" width="11.625" style="16" customWidth="1"/>
    <col min="8977" max="8977" width="14.875" style="16" customWidth="1"/>
    <col min="8978" max="8978" width="19.625" style="16" customWidth="1"/>
    <col min="8979" max="8979" width="13.875" style="16" bestFit="1" customWidth="1"/>
    <col min="8980" max="8981" width="12.75" style="16" bestFit="1" customWidth="1"/>
    <col min="8982" max="9216" width="9" style="16"/>
    <col min="9217" max="9217" width="3.875" style="16" customWidth="1"/>
    <col min="9218" max="9218" width="8.375" style="16" customWidth="1"/>
    <col min="9219" max="9219" width="12" style="16" customWidth="1"/>
    <col min="9220" max="9220" width="11.375" style="16" customWidth="1"/>
    <col min="9221" max="9221" width="11.125" style="16" customWidth="1"/>
    <col min="9222" max="9222" width="16.375" style="16" customWidth="1"/>
    <col min="9223" max="9223" width="4.5" style="16" customWidth="1"/>
    <col min="9224" max="9224" width="8.625" style="16" customWidth="1"/>
    <col min="9225" max="9225" width="10.5" style="16" customWidth="1"/>
    <col min="9226" max="9226" width="11.5" style="16" customWidth="1"/>
    <col min="9227" max="9227" width="5.125" style="16" customWidth="1"/>
    <col min="9228" max="9228" width="8.375" style="16" customWidth="1"/>
    <col min="9229" max="9229" width="11.5" style="16" customWidth="1"/>
    <col min="9230" max="9230" width="15.25" style="16" customWidth="1"/>
    <col min="9231" max="9231" width="10.5" style="16" customWidth="1"/>
    <col min="9232" max="9232" width="11.625" style="16" customWidth="1"/>
    <col min="9233" max="9233" width="14.875" style="16" customWidth="1"/>
    <col min="9234" max="9234" width="19.625" style="16" customWidth="1"/>
    <col min="9235" max="9235" width="13.875" style="16" bestFit="1" customWidth="1"/>
    <col min="9236" max="9237" width="12.75" style="16" bestFit="1" customWidth="1"/>
    <col min="9238" max="9472" width="9" style="16"/>
    <col min="9473" max="9473" width="3.875" style="16" customWidth="1"/>
    <col min="9474" max="9474" width="8.375" style="16" customWidth="1"/>
    <col min="9475" max="9475" width="12" style="16" customWidth="1"/>
    <col min="9476" max="9476" width="11.375" style="16" customWidth="1"/>
    <col min="9477" max="9477" width="11.125" style="16" customWidth="1"/>
    <col min="9478" max="9478" width="16.375" style="16" customWidth="1"/>
    <col min="9479" max="9479" width="4.5" style="16" customWidth="1"/>
    <col min="9480" max="9480" width="8.625" style="16" customWidth="1"/>
    <col min="9481" max="9481" width="10.5" style="16" customWidth="1"/>
    <col min="9482" max="9482" width="11.5" style="16" customWidth="1"/>
    <col min="9483" max="9483" width="5.125" style="16" customWidth="1"/>
    <col min="9484" max="9484" width="8.375" style="16" customWidth="1"/>
    <col min="9485" max="9485" width="11.5" style="16" customWidth="1"/>
    <col min="9486" max="9486" width="15.25" style="16" customWidth="1"/>
    <col min="9487" max="9487" width="10.5" style="16" customWidth="1"/>
    <col min="9488" max="9488" width="11.625" style="16" customWidth="1"/>
    <col min="9489" max="9489" width="14.875" style="16" customWidth="1"/>
    <col min="9490" max="9490" width="19.625" style="16" customWidth="1"/>
    <col min="9491" max="9491" width="13.875" style="16" bestFit="1" customWidth="1"/>
    <col min="9492" max="9493" width="12.75" style="16" bestFit="1" customWidth="1"/>
    <col min="9494" max="9728" width="9" style="16"/>
    <col min="9729" max="9729" width="3.875" style="16" customWidth="1"/>
    <col min="9730" max="9730" width="8.375" style="16" customWidth="1"/>
    <col min="9731" max="9731" width="12" style="16" customWidth="1"/>
    <col min="9732" max="9732" width="11.375" style="16" customWidth="1"/>
    <col min="9733" max="9733" width="11.125" style="16" customWidth="1"/>
    <col min="9734" max="9734" width="16.375" style="16" customWidth="1"/>
    <col min="9735" max="9735" width="4.5" style="16" customWidth="1"/>
    <col min="9736" max="9736" width="8.625" style="16" customWidth="1"/>
    <col min="9737" max="9737" width="10.5" style="16" customWidth="1"/>
    <col min="9738" max="9738" width="11.5" style="16" customWidth="1"/>
    <col min="9739" max="9739" width="5.125" style="16" customWidth="1"/>
    <col min="9740" max="9740" width="8.375" style="16" customWidth="1"/>
    <col min="9741" max="9741" width="11.5" style="16" customWidth="1"/>
    <col min="9742" max="9742" width="15.25" style="16" customWidth="1"/>
    <col min="9743" max="9743" width="10.5" style="16" customWidth="1"/>
    <col min="9744" max="9744" width="11.625" style="16" customWidth="1"/>
    <col min="9745" max="9745" width="14.875" style="16" customWidth="1"/>
    <col min="9746" max="9746" width="19.625" style="16" customWidth="1"/>
    <col min="9747" max="9747" width="13.875" style="16" bestFit="1" customWidth="1"/>
    <col min="9748" max="9749" width="12.75" style="16" bestFit="1" customWidth="1"/>
    <col min="9750" max="9984" width="9" style="16"/>
    <col min="9985" max="9985" width="3.875" style="16" customWidth="1"/>
    <col min="9986" max="9986" width="8.375" style="16" customWidth="1"/>
    <col min="9987" max="9987" width="12" style="16" customWidth="1"/>
    <col min="9988" max="9988" width="11.375" style="16" customWidth="1"/>
    <col min="9989" max="9989" width="11.125" style="16" customWidth="1"/>
    <col min="9990" max="9990" width="16.375" style="16" customWidth="1"/>
    <col min="9991" max="9991" width="4.5" style="16" customWidth="1"/>
    <col min="9992" max="9992" width="8.625" style="16" customWidth="1"/>
    <col min="9993" max="9993" width="10.5" style="16" customWidth="1"/>
    <col min="9994" max="9994" width="11.5" style="16" customWidth="1"/>
    <col min="9995" max="9995" width="5.125" style="16" customWidth="1"/>
    <col min="9996" max="9996" width="8.375" style="16" customWidth="1"/>
    <col min="9997" max="9997" width="11.5" style="16" customWidth="1"/>
    <col min="9998" max="9998" width="15.25" style="16" customWidth="1"/>
    <col min="9999" max="9999" width="10.5" style="16" customWidth="1"/>
    <col min="10000" max="10000" width="11.625" style="16" customWidth="1"/>
    <col min="10001" max="10001" width="14.875" style="16" customWidth="1"/>
    <col min="10002" max="10002" width="19.625" style="16" customWidth="1"/>
    <col min="10003" max="10003" width="13.875" style="16" bestFit="1" customWidth="1"/>
    <col min="10004" max="10005" width="12.75" style="16" bestFit="1" customWidth="1"/>
    <col min="10006" max="10240" width="9" style="16"/>
    <col min="10241" max="10241" width="3.875" style="16" customWidth="1"/>
    <col min="10242" max="10242" width="8.375" style="16" customWidth="1"/>
    <col min="10243" max="10243" width="12" style="16" customWidth="1"/>
    <col min="10244" max="10244" width="11.375" style="16" customWidth="1"/>
    <col min="10245" max="10245" width="11.125" style="16" customWidth="1"/>
    <col min="10246" max="10246" width="16.375" style="16" customWidth="1"/>
    <col min="10247" max="10247" width="4.5" style="16" customWidth="1"/>
    <col min="10248" max="10248" width="8.625" style="16" customWidth="1"/>
    <col min="10249" max="10249" width="10.5" style="16" customWidth="1"/>
    <col min="10250" max="10250" width="11.5" style="16" customWidth="1"/>
    <col min="10251" max="10251" width="5.125" style="16" customWidth="1"/>
    <col min="10252" max="10252" width="8.375" style="16" customWidth="1"/>
    <col min="10253" max="10253" width="11.5" style="16" customWidth="1"/>
    <col min="10254" max="10254" width="15.25" style="16" customWidth="1"/>
    <col min="10255" max="10255" width="10.5" style="16" customWidth="1"/>
    <col min="10256" max="10256" width="11.625" style="16" customWidth="1"/>
    <col min="10257" max="10257" width="14.875" style="16" customWidth="1"/>
    <col min="10258" max="10258" width="19.625" style="16" customWidth="1"/>
    <col min="10259" max="10259" width="13.875" style="16" bestFit="1" customWidth="1"/>
    <col min="10260" max="10261" width="12.75" style="16" bestFit="1" customWidth="1"/>
    <col min="10262" max="10496" width="9" style="16"/>
    <col min="10497" max="10497" width="3.875" style="16" customWidth="1"/>
    <col min="10498" max="10498" width="8.375" style="16" customWidth="1"/>
    <col min="10499" max="10499" width="12" style="16" customWidth="1"/>
    <col min="10500" max="10500" width="11.375" style="16" customWidth="1"/>
    <col min="10501" max="10501" width="11.125" style="16" customWidth="1"/>
    <col min="10502" max="10502" width="16.375" style="16" customWidth="1"/>
    <col min="10503" max="10503" width="4.5" style="16" customWidth="1"/>
    <col min="10504" max="10504" width="8.625" style="16" customWidth="1"/>
    <col min="10505" max="10505" width="10.5" style="16" customWidth="1"/>
    <col min="10506" max="10506" width="11.5" style="16" customWidth="1"/>
    <col min="10507" max="10507" width="5.125" style="16" customWidth="1"/>
    <col min="10508" max="10508" width="8.375" style="16" customWidth="1"/>
    <col min="10509" max="10509" width="11.5" style="16" customWidth="1"/>
    <col min="10510" max="10510" width="15.25" style="16" customWidth="1"/>
    <col min="10511" max="10511" width="10.5" style="16" customWidth="1"/>
    <col min="10512" max="10512" width="11.625" style="16" customWidth="1"/>
    <col min="10513" max="10513" width="14.875" style="16" customWidth="1"/>
    <col min="10514" max="10514" width="19.625" style="16" customWidth="1"/>
    <col min="10515" max="10515" width="13.875" style="16" bestFit="1" customWidth="1"/>
    <col min="10516" max="10517" width="12.75" style="16" bestFit="1" customWidth="1"/>
    <col min="10518" max="10752" width="9" style="16"/>
    <col min="10753" max="10753" width="3.875" style="16" customWidth="1"/>
    <col min="10754" max="10754" width="8.375" style="16" customWidth="1"/>
    <col min="10755" max="10755" width="12" style="16" customWidth="1"/>
    <col min="10756" max="10756" width="11.375" style="16" customWidth="1"/>
    <col min="10757" max="10757" width="11.125" style="16" customWidth="1"/>
    <col min="10758" max="10758" width="16.375" style="16" customWidth="1"/>
    <col min="10759" max="10759" width="4.5" style="16" customWidth="1"/>
    <col min="10760" max="10760" width="8.625" style="16" customWidth="1"/>
    <col min="10761" max="10761" width="10.5" style="16" customWidth="1"/>
    <col min="10762" max="10762" width="11.5" style="16" customWidth="1"/>
    <col min="10763" max="10763" width="5.125" style="16" customWidth="1"/>
    <col min="10764" max="10764" width="8.375" style="16" customWidth="1"/>
    <col min="10765" max="10765" width="11.5" style="16" customWidth="1"/>
    <col min="10766" max="10766" width="15.25" style="16" customWidth="1"/>
    <col min="10767" max="10767" width="10.5" style="16" customWidth="1"/>
    <col min="10768" max="10768" width="11.625" style="16" customWidth="1"/>
    <col min="10769" max="10769" width="14.875" style="16" customWidth="1"/>
    <col min="10770" max="10770" width="19.625" style="16" customWidth="1"/>
    <col min="10771" max="10771" width="13.875" style="16" bestFit="1" customWidth="1"/>
    <col min="10772" max="10773" width="12.75" style="16" bestFit="1" customWidth="1"/>
    <col min="10774" max="11008" width="9" style="16"/>
    <col min="11009" max="11009" width="3.875" style="16" customWidth="1"/>
    <col min="11010" max="11010" width="8.375" style="16" customWidth="1"/>
    <col min="11011" max="11011" width="12" style="16" customWidth="1"/>
    <col min="11012" max="11012" width="11.375" style="16" customWidth="1"/>
    <col min="11013" max="11013" width="11.125" style="16" customWidth="1"/>
    <col min="11014" max="11014" width="16.375" style="16" customWidth="1"/>
    <col min="11015" max="11015" width="4.5" style="16" customWidth="1"/>
    <col min="11016" max="11016" width="8.625" style="16" customWidth="1"/>
    <col min="11017" max="11017" width="10.5" style="16" customWidth="1"/>
    <col min="11018" max="11018" width="11.5" style="16" customWidth="1"/>
    <col min="11019" max="11019" width="5.125" style="16" customWidth="1"/>
    <col min="11020" max="11020" width="8.375" style="16" customWidth="1"/>
    <col min="11021" max="11021" width="11.5" style="16" customWidth="1"/>
    <col min="11022" max="11022" width="15.25" style="16" customWidth="1"/>
    <col min="11023" max="11023" width="10.5" style="16" customWidth="1"/>
    <col min="11024" max="11024" width="11.625" style="16" customWidth="1"/>
    <col min="11025" max="11025" width="14.875" style="16" customWidth="1"/>
    <col min="11026" max="11026" width="19.625" style="16" customWidth="1"/>
    <col min="11027" max="11027" width="13.875" style="16" bestFit="1" customWidth="1"/>
    <col min="11028" max="11029" width="12.75" style="16" bestFit="1" customWidth="1"/>
    <col min="11030" max="11264" width="9" style="16"/>
    <col min="11265" max="11265" width="3.875" style="16" customWidth="1"/>
    <col min="11266" max="11266" width="8.375" style="16" customWidth="1"/>
    <col min="11267" max="11267" width="12" style="16" customWidth="1"/>
    <col min="11268" max="11268" width="11.375" style="16" customWidth="1"/>
    <col min="11269" max="11269" width="11.125" style="16" customWidth="1"/>
    <col min="11270" max="11270" width="16.375" style="16" customWidth="1"/>
    <col min="11271" max="11271" width="4.5" style="16" customWidth="1"/>
    <col min="11272" max="11272" width="8.625" style="16" customWidth="1"/>
    <col min="11273" max="11273" width="10.5" style="16" customWidth="1"/>
    <col min="11274" max="11274" width="11.5" style="16" customWidth="1"/>
    <col min="11275" max="11275" width="5.125" style="16" customWidth="1"/>
    <col min="11276" max="11276" width="8.375" style="16" customWidth="1"/>
    <col min="11277" max="11277" width="11.5" style="16" customWidth="1"/>
    <col min="11278" max="11278" width="15.25" style="16" customWidth="1"/>
    <col min="11279" max="11279" width="10.5" style="16" customWidth="1"/>
    <col min="11280" max="11280" width="11.625" style="16" customWidth="1"/>
    <col min="11281" max="11281" width="14.875" style="16" customWidth="1"/>
    <col min="11282" max="11282" width="19.625" style="16" customWidth="1"/>
    <col min="11283" max="11283" width="13.875" style="16" bestFit="1" customWidth="1"/>
    <col min="11284" max="11285" width="12.75" style="16" bestFit="1" customWidth="1"/>
    <col min="11286" max="11520" width="9" style="16"/>
    <col min="11521" max="11521" width="3.875" style="16" customWidth="1"/>
    <col min="11522" max="11522" width="8.375" style="16" customWidth="1"/>
    <col min="11523" max="11523" width="12" style="16" customWidth="1"/>
    <col min="11524" max="11524" width="11.375" style="16" customWidth="1"/>
    <col min="11525" max="11525" width="11.125" style="16" customWidth="1"/>
    <col min="11526" max="11526" width="16.375" style="16" customWidth="1"/>
    <col min="11527" max="11527" width="4.5" style="16" customWidth="1"/>
    <col min="11528" max="11528" width="8.625" style="16" customWidth="1"/>
    <col min="11529" max="11529" width="10.5" style="16" customWidth="1"/>
    <col min="11530" max="11530" width="11.5" style="16" customWidth="1"/>
    <col min="11531" max="11531" width="5.125" style="16" customWidth="1"/>
    <col min="11532" max="11532" width="8.375" style="16" customWidth="1"/>
    <col min="11533" max="11533" width="11.5" style="16" customWidth="1"/>
    <col min="11534" max="11534" width="15.25" style="16" customWidth="1"/>
    <col min="11535" max="11535" width="10.5" style="16" customWidth="1"/>
    <col min="11536" max="11536" width="11.625" style="16" customWidth="1"/>
    <col min="11537" max="11537" width="14.875" style="16" customWidth="1"/>
    <col min="11538" max="11538" width="19.625" style="16" customWidth="1"/>
    <col min="11539" max="11539" width="13.875" style="16" bestFit="1" customWidth="1"/>
    <col min="11540" max="11541" width="12.75" style="16" bestFit="1" customWidth="1"/>
    <col min="11542" max="11776" width="9" style="16"/>
    <col min="11777" max="11777" width="3.875" style="16" customWidth="1"/>
    <col min="11778" max="11778" width="8.375" style="16" customWidth="1"/>
    <col min="11779" max="11779" width="12" style="16" customWidth="1"/>
    <col min="11780" max="11780" width="11.375" style="16" customWidth="1"/>
    <col min="11781" max="11781" width="11.125" style="16" customWidth="1"/>
    <col min="11782" max="11782" width="16.375" style="16" customWidth="1"/>
    <col min="11783" max="11783" width="4.5" style="16" customWidth="1"/>
    <col min="11784" max="11784" width="8.625" style="16" customWidth="1"/>
    <col min="11785" max="11785" width="10.5" style="16" customWidth="1"/>
    <col min="11786" max="11786" width="11.5" style="16" customWidth="1"/>
    <col min="11787" max="11787" width="5.125" style="16" customWidth="1"/>
    <col min="11788" max="11788" width="8.375" style="16" customWidth="1"/>
    <col min="11789" max="11789" width="11.5" style="16" customWidth="1"/>
    <col min="11790" max="11790" width="15.25" style="16" customWidth="1"/>
    <col min="11791" max="11791" width="10.5" style="16" customWidth="1"/>
    <col min="11792" max="11792" width="11.625" style="16" customWidth="1"/>
    <col min="11793" max="11793" width="14.875" style="16" customWidth="1"/>
    <col min="11794" max="11794" width="19.625" style="16" customWidth="1"/>
    <col min="11795" max="11795" width="13.875" style="16" bestFit="1" customWidth="1"/>
    <col min="11796" max="11797" width="12.75" style="16" bestFit="1" customWidth="1"/>
    <col min="11798" max="12032" width="9" style="16"/>
    <col min="12033" max="12033" width="3.875" style="16" customWidth="1"/>
    <col min="12034" max="12034" width="8.375" style="16" customWidth="1"/>
    <col min="12035" max="12035" width="12" style="16" customWidth="1"/>
    <col min="12036" max="12036" width="11.375" style="16" customWidth="1"/>
    <col min="12037" max="12037" width="11.125" style="16" customWidth="1"/>
    <col min="12038" max="12038" width="16.375" style="16" customWidth="1"/>
    <col min="12039" max="12039" width="4.5" style="16" customWidth="1"/>
    <col min="12040" max="12040" width="8.625" style="16" customWidth="1"/>
    <col min="12041" max="12041" width="10.5" style="16" customWidth="1"/>
    <col min="12042" max="12042" width="11.5" style="16" customWidth="1"/>
    <col min="12043" max="12043" width="5.125" style="16" customWidth="1"/>
    <col min="12044" max="12044" width="8.375" style="16" customWidth="1"/>
    <col min="12045" max="12045" width="11.5" style="16" customWidth="1"/>
    <col min="12046" max="12046" width="15.25" style="16" customWidth="1"/>
    <col min="12047" max="12047" width="10.5" style="16" customWidth="1"/>
    <col min="12048" max="12048" width="11.625" style="16" customWidth="1"/>
    <col min="12049" max="12049" width="14.875" style="16" customWidth="1"/>
    <col min="12050" max="12050" width="19.625" style="16" customWidth="1"/>
    <col min="12051" max="12051" width="13.875" style="16" bestFit="1" customWidth="1"/>
    <col min="12052" max="12053" width="12.75" style="16" bestFit="1" customWidth="1"/>
    <col min="12054" max="12288" width="9" style="16"/>
    <col min="12289" max="12289" width="3.875" style="16" customWidth="1"/>
    <col min="12290" max="12290" width="8.375" style="16" customWidth="1"/>
    <col min="12291" max="12291" width="12" style="16" customWidth="1"/>
    <col min="12292" max="12292" width="11.375" style="16" customWidth="1"/>
    <col min="12293" max="12293" width="11.125" style="16" customWidth="1"/>
    <col min="12294" max="12294" width="16.375" style="16" customWidth="1"/>
    <col min="12295" max="12295" width="4.5" style="16" customWidth="1"/>
    <col min="12296" max="12296" width="8.625" style="16" customWidth="1"/>
    <col min="12297" max="12297" width="10.5" style="16" customWidth="1"/>
    <col min="12298" max="12298" width="11.5" style="16" customWidth="1"/>
    <col min="12299" max="12299" width="5.125" style="16" customWidth="1"/>
    <col min="12300" max="12300" width="8.375" style="16" customWidth="1"/>
    <col min="12301" max="12301" width="11.5" style="16" customWidth="1"/>
    <col min="12302" max="12302" width="15.25" style="16" customWidth="1"/>
    <col min="12303" max="12303" width="10.5" style="16" customWidth="1"/>
    <col min="12304" max="12304" width="11.625" style="16" customWidth="1"/>
    <col min="12305" max="12305" width="14.875" style="16" customWidth="1"/>
    <col min="12306" max="12306" width="19.625" style="16" customWidth="1"/>
    <col min="12307" max="12307" width="13.875" style="16" bestFit="1" customWidth="1"/>
    <col min="12308" max="12309" width="12.75" style="16" bestFit="1" customWidth="1"/>
    <col min="12310" max="12544" width="9" style="16"/>
    <col min="12545" max="12545" width="3.875" style="16" customWidth="1"/>
    <col min="12546" max="12546" width="8.375" style="16" customWidth="1"/>
    <col min="12547" max="12547" width="12" style="16" customWidth="1"/>
    <col min="12548" max="12548" width="11.375" style="16" customWidth="1"/>
    <col min="12549" max="12549" width="11.125" style="16" customWidth="1"/>
    <col min="12550" max="12550" width="16.375" style="16" customWidth="1"/>
    <col min="12551" max="12551" width="4.5" style="16" customWidth="1"/>
    <col min="12552" max="12552" width="8.625" style="16" customWidth="1"/>
    <col min="12553" max="12553" width="10.5" style="16" customWidth="1"/>
    <col min="12554" max="12554" width="11.5" style="16" customWidth="1"/>
    <col min="12555" max="12555" width="5.125" style="16" customWidth="1"/>
    <col min="12556" max="12556" width="8.375" style="16" customWidth="1"/>
    <col min="12557" max="12557" width="11.5" style="16" customWidth="1"/>
    <col min="12558" max="12558" width="15.25" style="16" customWidth="1"/>
    <col min="12559" max="12559" width="10.5" style="16" customWidth="1"/>
    <col min="12560" max="12560" width="11.625" style="16" customWidth="1"/>
    <col min="12561" max="12561" width="14.875" style="16" customWidth="1"/>
    <col min="12562" max="12562" width="19.625" style="16" customWidth="1"/>
    <col min="12563" max="12563" width="13.875" style="16" bestFit="1" customWidth="1"/>
    <col min="12564" max="12565" width="12.75" style="16" bestFit="1" customWidth="1"/>
    <col min="12566" max="12800" width="9" style="16"/>
    <col min="12801" max="12801" width="3.875" style="16" customWidth="1"/>
    <col min="12802" max="12802" width="8.375" style="16" customWidth="1"/>
    <col min="12803" max="12803" width="12" style="16" customWidth="1"/>
    <col min="12804" max="12804" width="11.375" style="16" customWidth="1"/>
    <col min="12805" max="12805" width="11.125" style="16" customWidth="1"/>
    <col min="12806" max="12806" width="16.375" style="16" customWidth="1"/>
    <col min="12807" max="12807" width="4.5" style="16" customWidth="1"/>
    <col min="12808" max="12808" width="8.625" style="16" customWidth="1"/>
    <col min="12809" max="12809" width="10.5" style="16" customWidth="1"/>
    <col min="12810" max="12810" width="11.5" style="16" customWidth="1"/>
    <col min="12811" max="12811" width="5.125" style="16" customWidth="1"/>
    <col min="12812" max="12812" width="8.375" style="16" customWidth="1"/>
    <col min="12813" max="12813" width="11.5" style="16" customWidth="1"/>
    <col min="12814" max="12814" width="15.25" style="16" customWidth="1"/>
    <col min="12815" max="12815" width="10.5" style="16" customWidth="1"/>
    <col min="12816" max="12816" width="11.625" style="16" customWidth="1"/>
    <col min="12817" max="12817" width="14.875" style="16" customWidth="1"/>
    <col min="12818" max="12818" width="19.625" style="16" customWidth="1"/>
    <col min="12819" max="12819" width="13.875" style="16" bestFit="1" customWidth="1"/>
    <col min="12820" max="12821" width="12.75" style="16" bestFit="1" customWidth="1"/>
    <col min="12822" max="13056" width="9" style="16"/>
    <col min="13057" max="13057" width="3.875" style="16" customWidth="1"/>
    <col min="13058" max="13058" width="8.375" style="16" customWidth="1"/>
    <col min="13059" max="13059" width="12" style="16" customWidth="1"/>
    <col min="13060" max="13060" width="11.375" style="16" customWidth="1"/>
    <col min="13061" max="13061" width="11.125" style="16" customWidth="1"/>
    <col min="13062" max="13062" width="16.375" style="16" customWidth="1"/>
    <col min="13063" max="13063" width="4.5" style="16" customWidth="1"/>
    <col min="13064" max="13064" width="8.625" style="16" customWidth="1"/>
    <col min="13065" max="13065" width="10.5" style="16" customWidth="1"/>
    <col min="13066" max="13066" width="11.5" style="16" customWidth="1"/>
    <col min="13067" max="13067" width="5.125" style="16" customWidth="1"/>
    <col min="13068" max="13068" width="8.375" style="16" customWidth="1"/>
    <col min="13069" max="13069" width="11.5" style="16" customWidth="1"/>
    <col min="13070" max="13070" width="15.25" style="16" customWidth="1"/>
    <col min="13071" max="13071" width="10.5" style="16" customWidth="1"/>
    <col min="13072" max="13072" width="11.625" style="16" customWidth="1"/>
    <col min="13073" max="13073" width="14.875" style="16" customWidth="1"/>
    <col min="13074" max="13074" width="19.625" style="16" customWidth="1"/>
    <col min="13075" max="13075" width="13.875" style="16" bestFit="1" customWidth="1"/>
    <col min="13076" max="13077" width="12.75" style="16" bestFit="1" customWidth="1"/>
    <col min="13078" max="13312" width="9" style="16"/>
    <col min="13313" max="13313" width="3.875" style="16" customWidth="1"/>
    <col min="13314" max="13314" width="8.375" style="16" customWidth="1"/>
    <col min="13315" max="13315" width="12" style="16" customWidth="1"/>
    <col min="13316" max="13316" width="11.375" style="16" customWidth="1"/>
    <col min="13317" max="13317" width="11.125" style="16" customWidth="1"/>
    <col min="13318" max="13318" width="16.375" style="16" customWidth="1"/>
    <col min="13319" max="13319" width="4.5" style="16" customWidth="1"/>
    <col min="13320" max="13320" width="8.625" style="16" customWidth="1"/>
    <col min="13321" max="13321" width="10.5" style="16" customWidth="1"/>
    <col min="13322" max="13322" width="11.5" style="16" customWidth="1"/>
    <col min="13323" max="13323" width="5.125" style="16" customWidth="1"/>
    <col min="13324" max="13324" width="8.375" style="16" customWidth="1"/>
    <col min="13325" max="13325" width="11.5" style="16" customWidth="1"/>
    <col min="13326" max="13326" width="15.25" style="16" customWidth="1"/>
    <col min="13327" max="13327" width="10.5" style="16" customWidth="1"/>
    <col min="13328" max="13328" width="11.625" style="16" customWidth="1"/>
    <col min="13329" max="13329" width="14.875" style="16" customWidth="1"/>
    <col min="13330" max="13330" width="19.625" style="16" customWidth="1"/>
    <col min="13331" max="13331" width="13.875" style="16" bestFit="1" customWidth="1"/>
    <col min="13332" max="13333" width="12.75" style="16" bestFit="1" customWidth="1"/>
    <col min="13334" max="13568" width="9" style="16"/>
    <col min="13569" max="13569" width="3.875" style="16" customWidth="1"/>
    <col min="13570" max="13570" width="8.375" style="16" customWidth="1"/>
    <col min="13571" max="13571" width="12" style="16" customWidth="1"/>
    <col min="13572" max="13572" width="11.375" style="16" customWidth="1"/>
    <col min="13573" max="13573" width="11.125" style="16" customWidth="1"/>
    <col min="13574" max="13574" width="16.375" style="16" customWidth="1"/>
    <col min="13575" max="13575" width="4.5" style="16" customWidth="1"/>
    <col min="13576" max="13576" width="8.625" style="16" customWidth="1"/>
    <col min="13577" max="13577" width="10.5" style="16" customWidth="1"/>
    <col min="13578" max="13578" width="11.5" style="16" customWidth="1"/>
    <col min="13579" max="13579" width="5.125" style="16" customWidth="1"/>
    <col min="13580" max="13580" width="8.375" style="16" customWidth="1"/>
    <col min="13581" max="13581" width="11.5" style="16" customWidth="1"/>
    <col min="13582" max="13582" width="15.25" style="16" customWidth="1"/>
    <col min="13583" max="13583" width="10.5" style="16" customWidth="1"/>
    <col min="13584" max="13584" width="11.625" style="16" customWidth="1"/>
    <col min="13585" max="13585" width="14.875" style="16" customWidth="1"/>
    <col min="13586" max="13586" width="19.625" style="16" customWidth="1"/>
    <col min="13587" max="13587" width="13.875" style="16" bestFit="1" customWidth="1"/>
    <col min="13588" max="13589" width="12.75" style="16" bestFit="1" customWidth="1"/>
    <col min="13590" max="13824" width="9" style="16"/>
    <col min="13825" max="13825" width="3.875" style="16" customWidth="1"/>
    <col min="13826" max="13826" width="8.375" style="16" customWidth="1"/>
    <col min="13827" max="13827" width="12" style="16" customWidth="1"/>
    <col min="13828" max="13828" width="11.375" style="16" customWidth="1"/>
    <col min="13829" max="13829" width="11.125" style="16" customWidth="1"/>
    <col min="13830" max="13830" width="16.375" style="16" customWidth="1"/>
    <col min="13831" max="13831" width="4.5" style="16" customWidth="1"/>
    <col min="13832" max="13832" width="8.625" style="16" customWidth="1"/>
    <col min="13833" max="13833" width="10.5" style="16" customWidth="1"/>
    <col min="13834" max="13834" width="11.5" style="16" customWidth="1"/>
    <col min="13835" max="13835" width="5.125" style="16" customWidth="1"/>
    <col min="13836" max="13836" width="8.375" style="16" customWidth="1"/>
    <col min="13837" max="13837" width="11.5" style="16" customWidth="1"/>
    <col min="13838" max="13838" width="15.25" style="16" customWidth="1"/>
    <col min="13839" max="13839" width="10.5" style="16" customWidth="1"/>
    <col min="13840" max="13840" width="11.625" style="16" customWidth="1"/>
    <col min="13841" max="13841" width="14.875" style="16" customWidth="1"/>
    <col min="13842" max="13842" width="19.625" style="16" customWidth="1"/>
    <col min="13843" max="13843" width="13.875" style="16" bestFit="1" customWidth="1"/>
    <col min="13844" max="13845" width="12.75" style="16" bestFit="1" customWidth="1"/>
    <col min="13846" max="14080" width="9" style="16"/>
    <col min="14081" max="14081" width="3.875" style="16" customWidth="1"/>
    <col min="14082" max="14082" width="8.375" style="16" customWidth="1"/>
    <col min="14083" max="14083" width="12" style="16" customWidth="1"/>
    <col min="14084" max="14084" width="11.375" style="16" customWidth="1"/>
    <col min="14085" max="14085" width="11.125" style="16" customWidth="1"/>
    <col min="14086" max="14086" width="16.375" style="16" customWidth="1"/>
    <col min="14087" max="14087" width="4.5" style="16" customWidth="1"/>
    <col min="14088" max="14088" width="8.625" style="16" customWidth="1"/>
    <col min="14089" max="14089" width="10.5" style="16" customWidth="1"/>
    <col min="14090" max="14090" width="11.5" style="16" customWidth="1"/>
    <col min="14091" max="14091" width="5.125" style="16" customWidth="1"/>
    <col min="14092" max="14092" width="8.375" style="16" customWidth="1"/>
    <col min="14093" max="14093" width="11.5" style="16" customWidth="1"/>
    <col min="14094" max="14094" width="15.25" style="16" customWidth="1"/>
    <col min="14095" max="14095" width="10.5" style="16" customWidth="1"/>
    <col min="14096" max="14096" width="11.625" style="16" customWidth="1"/>
    <col min="14097" max="14097" width="14.875" style="16" customWidth="1"/>
    <col min="14098" max="14098" width="19.625" style="16" customWidth="1"/>
    <col min="14099" max="14099" width="13.875" style="16" bestFit="1" customWidth="1"/>
    <col min="14100" max="14101" width="12.75" style="16" bestFit="1" customWidth="1"/>
    <col min="14102" max="14336" width="9" style="16"/>
    <col min="14337" max="14337" width="3.875" style="16" customWidth="1"/>
    <col min="14338" max="14338" width="8.375" style="16" customWidth="1"/>
    <col min="14339" max="14339" width="12" style="16" customWidth="1"/>
    <col min="14340" max="14340" width="11.375" style="16" customWidth="1"/>
    <col min="14341" max="14341" width="11.125" style="16" customWidth="1"/>
    <col min="14342" max="14342" width="16.375" style="16" customWidth="1"/>
    <col min="14343" max="14343" width="4.5" style="16" customWidth="1"/>
    <col min="14344" max="14344" width="8.625" style="16" customWidth="1"/>
    <col min="14345" max="14345" width="10.5" style="16" customWidth="1"/>
    <col min="14346" max="14346" width="11.5" style="16" customWidth="1"/>
    <col min="14347" max="14347" width="5.125" style="16" customWidth="1"/>
    <col min="14348" max="14348" width="8.375" style="16" customWidth="1"/>
    <col min="14349" max="14349" width="11.5" style="16" customWidth="1"/>
    <col min="14350" max="14350" width="15.25" style="16" customWidth="1"/>
    <col min="14351" max="14351" width="10.5" style="16" customWidth="1"/>
    <col min="14352" max="14352" width="11.625" style="16" customWidth="1"/>
    <col min="14353" max="14353" width="14.875" style="16" customWidth="1"/>
    <col min="14354" max="14354" width="19.625" style="16" customWidth="1"/>
    <col min="14355" max="14355" width="13.875" style="16" bestFit="1" customWidth="1"/>
    <col min="14356" max="14357" width="12.75" style="16" bestFit="1" customWidth="1"/>
    <col min="14358" max="14592" width="9" style="16"/>
    <col min="14593" max="14593" width="3.875" style="16" customWidth="1"/>
    <col min="14594" max="14594" width="8.375" style="16" customWidth="1"/>
    <col min="14595" max="14595" width="12" style="16" customWidth="1"/>
    <col min="14596" max="14596" width="11.375" style="16" customWidth="1"/>
    <col min="14597" max="14597" width="11.125" style="16" customWidth="1"/>
    <col min="14598" max="14598" width="16.375" style="16" customWidth="1"/>
    <col min="14599" max="14599" width="4.5" style="16" customWidth="1"/>
    <col min="14600" max="14600" width="8.625" style="16" customWidth="1"/>
    <col min="14601" max="14601" width="10.5" style="16" customWidth="1"/>
    <col min="14602" max="14602" width="11.5" style="16" customWidth="1"/>
    <col min="14603" max="14603" width="5.125" style="16" customWidth="1"/>
    <col min="14604" max="14604" width="8.375" style="16" customWidth="1"/>
    <col min="14605" max="14605" width="11.5" style="16" customWidth="1"/>
    <col min="14606" max="14606" width="15.25" style="16" customWidth="1"/>
    <col min="14607" max="14607" width="10.5" style="16" customWidth="1"/>
    <col min="14608" max="14608" width="11.625" style="16" customWidth="1"/>
    <col min="14609" max="14609" width="14.875" style="16" customWidth="1"/>
    <col min="14610" max="14610" width="19.625" style="16" customWidth="1"/>
    <col min="14611" max="14611" width="13.875" style="16" bestFit="1" customWidth="1"/>
    <col min="14612" max="14613" width="12.75" style="16" bestFit="1" customWidth="1"/>
    <col min="14614" max="14848" width="9" style="16"/>
    <col min="14849" max="14849" width="3.875" style="16" customWidth="1"/>
    <col min="14850" max="14850" width="8.375" style="16" customWidth="1"/>
    <col min="14851" max="14851" width="12" style="16" customWidth="1"/>
    <col min="14852" max="14852" width="11.375" style="16" customWidth="1"/>
    <col min="14853" max="14853" width="11.125" style="16" customWidth="1"/>
    <col min="14854" max="14854" width="16.375" style="16" customWidth="1"/>
    <col min="14855" max="14855" width="4.5" style="16" customWidth="1"/>
    <col min="14856" max="14856" width="8.625" style="16" customWidth="1"/>
    <col min="14857" max="14857" width="10.5" style="16" customWidth="1"/>
    <col min="14858" max="14858" width="11.5" style="16" customWidth="1"/>
    <col min="14859" max="14859" width="5.125" style="16" customWidth="1"/>
    <col min="14860" max="14860" width="8.375" style="16" customWidth="1"/>
    <col min="14861" max="14861" width="11.5" style="16" customWidth="1"/>
    <col min="14862" max="14862" width="15.25" style="16" customWidth="1"/>
    <col min="14863" max="14863" width="10.5" style="16" customWidth="1"/>
    <col min="14864" max="14864" width="11.625" style="16" customWidth="1"/>
    <col min="14865" max="14865" width="14.875" style="16" customWidth="1"/>
    <col min="14866" max="14866" width="19.625" style="16" customWidth="1"/>
    <col min="14867" max="14867" width="13.875" style="16" bestFit="1" customWidth="1"/>
    <col min="14868" max="14869" width="12.75" style="16" bestFit="1" customWidth="1"/>
    <col min="14870" max="15104" width="9" style="16"/>
    <col min="15105" max="15105" width="3.875" style="16" customWidth="1"/>
    <col min="15106" max="15106" width="8.375" style="16" customWidth="1"/>
    <col min="15107" max="15107" width="12" style="16" customWidth="1"/>
    <col min="15108" max="15108" width="11.375" style="16" customWidth="1"/>
    <col min="15109" max="15109" width="11.125" style="16" customWidth="1"/>
    <col min="15110" max="15110" width="16.375" style="16" customWidth="1"/>
    <col min="15111" max="15111" width="4.5" style="16" customWidth="1"/>
    <col min="15112" max="15112" width="8.625" style="16" customWidth="1"/>
    <col min="15113" max="15113" width="10.5" style="16" customWidth="1"/>
    <col min="15114" max="15114" width="11.5" style="16" customWidth="1"/>
    <col min="15115" max="15115" width="5.125" style="16" customWidth="1"/>
    <col min="15116" max="15116" width="8.375" style="16" customWidth="1"/>
    <col min="15117" max="15117" width="11.5" style="16" customWidth="1"/>
    <col min="15118" max="15118" width="15.25" style="16" customWidth="1"/>
    <col min="15119" max="15119" width="10.5" style="16" customWidth="1"/>
    <col min="15120" max="15120" width="11.625" style="16" customWidth="1"/>
    <col min="15121" max="15121" width="14.875" style="16" customWidth="1"/>
    <col min="15122" max="15122" width="19.625" style="16" customWidth="1"/>
    <col min="15123" max="15123" width="13.875" style="16" bestFit="1" customWidth="1"/>
    <col min="15124" max="15125" width="12.75" style="16" bestFit="1" customWidth="1"/>
    <col min="15126" max="15360" width="9" style="16"/>
    <col min="15361" max="15361" width="3.875" style="16" customWidth="1"/>
    <col min="15362" max="15362" width="8.375" style="16" customWidth="1"/>
    <col min="15363" max="15363" width="12" style="16" customWidth="1"/>
    <col min="15364" max="15364" width="11.375" style="16" customWidth="1"/>
    <col min="15365" max="15365" width="11.125" style="16" customWidth="1"/>
    <col min="15366" max="15366" width="16.375" style="16" customWidth="1"/>
    <col min="15367" max="15367" width="4.5" style="16" customWidth="1"/>
    <col min="15368" max="15368" width="8.625" style="16" customWidth="1"/>
    <col min="15369" max="15369" width="10.5" style="16" customWidth="1"/>
    <col min="15370" max="15370" width="11.5" style="16" customWidth="1"/>
    <col min="15371" max="15371" width="5.125" style="16" customWidth="1"/>
    <col min="15372" max="15372" width="8.375" style="16" customWidth="1"/>
    <col min="15373" max="15373" width="11.5" style="16" customWidth="1"/>
    <col min="15374" max="15374" width="15.25" style="16" customWidth="1"/>
    <col min="15375" max="15375" width="10.5" style="16" customWidth="1"/>
    <col min="15376" max="15376" width="11.625" style="16" customWidth="1"/>
    <col min="15377" max="15377" width="14.875" style="16" customWidth="1"/>
    <col min="15378" max="15378" width="19.625" style="16" customWidth="1"/>
    <col min="15379" max="15379" width="13.875" style="16" bestFit="1" customWidth="1"/>
    <col min="15380" max="15381" width="12.75" style="16" bestFit="1" customWidth="1"/>
    <col min="15382" max="15616" width="9" style="16"/>
    <col min="15617" max="15617" width="3.875" style="16" customWidth="1"/>
    <col min="15618" max="15618" width="8.375" style="16" customWidth="1"/>
    <col min="15619" max="15619" width="12" style="16" customWidth="1"/>
    <col min="15620" max="15620" width="11.375" style="16" customWidth="1"/>
    <col min="15621" max="15621" width="11.125" style="16" customWidth="1"/>
    <col min="15622" max="15622" width="16.375" style="16" customWidth="1"/>
    <col min="15623" max="15623" width="4.5" style="16" customWidth="1"/>
    <col min="15624" max="15624" width="8.625" style="16" customWidth="1"/>
    <col min="15625" max="15625" width="10.5" style="16" customWidth="1"/>
    <col min="15626" max="15626" width="11.5" style="16" customWidth="1"/>
    <col min="15627" max="15627" width="5.125" style="16" customWidth="1"/>
    <col min="15628" max="15628" width="8.375" style="16" customWidth="1"/>
    <col min="15629" max="15629" width="11.5" style="16" customWidth="1"/>
    <col min="15630" max="15630" width="15.25" style="16" customWidth="1"/>
    <col min="15631" max="15631" width="10.5" style="16" customWidth="1"/>
    <col min="15632" max="15632" width="11.625" style="16" customWidth="1"/>
    <col min="15633" max="15633" width="14.875" style="16" customWidth="1"/>
    <col min="15634" max="15634" width="19.625" style="16" customWidth="1"/>
    <col min="15635" max="15635" width="13.875" style="16" bestFit="1" customWidth="1"/>
    <col min="15636" max="15637" width="12.75" style="16" bestFit="1" customWidth="1"/>
    <col min="15638" max="15872" width="9" style="16"/>
    <col min="15873" max="15873" width="3.875" style="16" customWidth="1"/>
    <col min="15874" max="15874" width="8.375" style="16" customWidth="1"/>
    <col min="15875" max="15875" width="12" style="16" customWidth="1"/>
    <col min="15876" max="15876" width="11.375" style="16" customWidth="1"/>
    <col min="15877" max="15877" width="11.125" style="16" customWidth="1"/>
    <col min="15878" max="15878" width="16.375" style="16" customWidth="1"/>
    <col min="15879" max="15879" width="4.5" style="16" customWidth="1"/>
    <col min="15880" max="15880" width="8.625" style="16" customWidth="1"/>
    <col min="15881" max="15881" width="10.5" style="16" customWidth="1"/>
    <col min="15882" max="15882" width="11.5" style="16" customWidth="1"/>
    <col min="15883" max="15883" width="5.125" style="16" customWidth="1"/>
    <col min="15884" max="15884" width="8.375" style="16" customWidth="1"/>
    <col min="15885" max="15885" width="11.5" style="16" customWidth="1"/>
    <col min="15886" max="15886" width="15.25" style="16" customWidth="1"/>
    <col min="15887" max="15887" width="10.5" style="16" customWidth="1"/>
    <col min="15888" max="15888" width="11.625" style="16" customWidth="1"/>
    <col min="15889" max="15889" width="14.875" style="16" customWidth="1"/>
    <col min="15890" max="15890" width="19.625" style="16" customWidth="1"/>
    <col min="15891" max="15891" width="13.875" style="16" bestFit="1" customWidth="1"/>
    <col min="15892" max="15893" width="12.75" style="16" bestFit="1" customWidth="1"/>
    <col min="15894" max="16128" width="9" style="16"/>
    <col min="16129" max="16129" width="3.875" style="16" customWidth="1"/>
    <col min="16130" max="16130" width="8.375" style="16" customWidth="1"/>
    <col min="16131" max="16131" width="12" style="16" customWidth="1"/>
    <col min="16132" max="16132" width="11.375" style="16" customWidth="1"/>
    <col min="16133" max="16133" width="11.125" style="16" customWidth="1"/>
    <col min="16134" max="16134" width="16.375" style="16" customWidth="1"/>
    <col min="16135" max="16135" width="4.5" style="16" customWidth="1"/>
    <col min="16136" max="16136" width="8.625" style="16" customWidth="1"/>
    <col min="16137" max="16137" width="10.5" style="16" customWidth="1"/>
    <col min="16138" max="16138" width="11.5" style="16" customWidth="1"/>
    <col min="16139" max="16139" width="5.125" style="16" customWidth="1"/>
    <col min="16140" max="16140" width="8.375" style="16" customWidth="1"/>
    <col min="16141" max="16141" width="11.5" style="16" customWidth="1"/>
    <col min="16142" max="16142" width="15.25" style="16" customWidth="1"/>
    <col min="16143" max="16143" width="10.5" style="16" customWidth="1"/>
    <col min="16144" max="16144" width="11.625" style="16" customWidth="1"/>
    <col min="16145" max="16145" width="14.875" style="16" customWidth="1"/>
    <col min="16146" max="16146" width="19.625" style="16" customWidth="1"/>
    <col min="16147" max="16147" width="13.875" style="16" bestFit="1" customWidth="1"/>
    <col min="16148" max="16149" width="12.75" style="16" bestFit="1" customWidth="1"/>
    <col min="16150" max="16384" width="9" style="16"/>
  </cols>
  <sheetData>
    <row r="1" spans="1:14" ht="32.25" customHeight="1">
      <c r="A1" s="149" t="s">
        <v>241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5" customHeight="1">
      <c r="A2" s="150" t="s">
        <v>225</v>
      </c>
      <c r="B2" s="150"/>
      <c r="C2" s="150"/>
      <c r="D2" s="150"/>
      <c r="E2" s="150"/>
      <c r="F2" s="150"/>
      <c r="G2" s="150"/>
      <c r="H2" s="151"/>
      <c r="I2" s="151"/>
      <c r="J2" s="151"/>
      <c r="K2" s="150"/>
      <c r="L2" s="150"/>
      <c r="M2" s="150"/>
      <c r="N2" s="150"/>
    </row>
    <row r="3" spans="1:14" s="17" customFormat="1" ht="27.75" customHeight="1">
      <c r="A3" s="32" t="s">
        <v>0</v>
      </c>
      <c r="B3" s="32" t="s">
        <v>55</v>
      </c>
      <c r="C3" s="32" t="s">
        <v>56</v>
      </c>
      <c r="D3" s="32" t="s">
        <v>57</v>
      </c>
      <c r="E3" s="32" t="s">
        <v>58</v>
      </c>
      <c r="F3" s="32" t="s">
        <v>226</v>
      </c>
      <c r="G3" s="32" t="s">
        <v>60</v>
      </c>
      <c r="H3" s="32" t="s">
        <v>61</v>
      </c>
      <c r="I3" s="32" t="s">
        <v>62</v>
      </c>
      <c r="J3" s="32" t="s">
        <v>63</v>
      </c>
      <c r="K3" s="33" t="s">
        <v>64</v>
      </c>
      <c r="L3" s="32" t="s">
        <v>65</v>
      </c>
      <c r="M3" s="32" t="s">
        <v>66</v>
      </c>
      <c r="N3" s="32" t="s">
        <v>67</v>
      </c>
    </row>
    <row r="4" spans="1:14" s="18" customFormat="1" ht="24.75" customHeight="1">
      <c r="A4" s="32">
        <v>1</v>
      </c>
      <c r="B4" s="51" t="s">
        <v>227</v>
      </c>
      <c r="C4" s="52" t="s">
        <v>434</v>
      </c>
      <c r="D4" s="51" t="s">
        <v>529</v>
      </c>
      <c r="E4" s="52" t="s">
        <v>27</v>
      </c>
      <c r="F4" s="52"/>
      <c r="G4" s="52" t="s">
        <v>36</v>
      </c>
      <c r="H4" s="51">
        <v>66</v>
      </c>
      <c r="I4" s="51"/>
      <c r="J4" s="52"/>
      <c r="K4" s="52" t="s">
        <v>25</v>
      </c>
      <c r="L4" s="52" t="s">
        <v>436</v>
      </c>
      <c r="M4" s="52">
        <v>18210073218</v>
      </c>
      <c r="N4" s="32"/>
    </row>
    <row r="5" spans="1:14" s="18" customFormat="1" ht="24.75" customHeight="1">
      <c r="A5" s="32">
        <v>2</v>
      </c>
      <c r="B5" s="51" t="s">
        <v>227</v>
      </c>
      <c r="C5" s="52" t="s">
        <v>434</v>
      </c>
      <c r="D5" s="51" t="s">
        <v>529</v>
      </c>
      <c r="E5" s="52" t="s">
        <v>624</v>
      </c>
      <c r="F5" s="52"/>
      <c r="G5" s="52" t="s">
        <v>36</v>
      </c>
      <c r="H5" s="51">
        <v>168.45</v>
      </c>
      <c r="I5" s="51"/>
      <c r="J5" s="52"/>
      <c r="K5" s="52" t="s">
        <v>25</v>
      </c>
      <c r="L5" s="52" t="s">
        <v>436</v>
      </c>
      <c r="M5" s="52">
        <v>18210073218</v>
      </c>
      <c r="N5" s="32"/>
    </row>
    <row r="6" spans="1:14" s="18" customFormat="1" ht="24.75" customHeight="1">
      <c r="A6" s="32">
        <v>3</v>
      </c>
      <c r="B6" s="51" t="s">
        <v>227</v>
      </c>
      <c r="C6" s="52" t="s">
        <v>442</v>
      </c>
      <c r="D6" s="135" t="s">
        <v>543</v>
      </c>
      <c r="E6" s="52" t="s">
        <v>53</v>
      </c>
      <c r="F6" s="51"/>
      <c r="G6" s="51" t="s">
        <v>8</v>
      </c>
      <c r="H6" s="51">
        <v>1.5</v>
      </c>
      <c r="I6" s="134">
        <v>2300</v>
      </c>
      <c r="J6" s="51">
        <f>H6*I6</f>
        <v>3450</v>
      </c>
      <c r="K6" s="52" t="s">
        <v>25</v>
      </c>
      <c r="L6" s="51" t="s">
        <v>443</v>
      </c>
      <c r="M6" s="51">
        <v>18634872802</v>
      </c>
      <c r="N6" s="32"/>
    </row>
    <row r="7" spans="1:14" s="18" customFormat="1" ht="24.75" customHeight="1">
      <c r="A7" s="32">
        <v>4</v>
      </c>
      <c r="B7" s="51" t="s">
        <v>227</v>
      </c>
      <c r="C7" s="33" t="s">
        <v>437</v>
      </c>
      <c r="D7" s="118">
        <v>43179</v>
      </c>
      <c r="E7" s="33" t="s">
        <v>321</v>
      </c>
      <c r="F7" s="32"/>
      <c r="G7" s="32" t="s">
        <v>8</v>
      </c>
      <c r="H7" s="32">
        <v>6.7</v>
      </c>
      <c r="I7" s="119">
        <v>1800</v>
      </c>
      <c r="J7" s="32">
        <f>H7*I7</f>
        <v>12060</v>
      </c>
      <c r="K7" s="33" t="s">
        <v>25</v>
      </c>
      <c r="L7" s="32" t="s">
        <v>445</v>
      </c>
      <c r="M7" s="32">
        <v>13934634793</v>
      </c>
      <c r="N7" s="136"/>
    </row>
    <row r="8" spans="1:14" s="18" customFormat="1" ht="24.75" customHeight="1">
      <c r="A8" s="32">
        <v>5</v>
      </c>
      <c r="B8" s="51" t="s">
        <v>227</v>
      </c>
      <c r="C8" s="33" t="s">
        <v>437</v>
      </c>
      <c r="D8" s="118">
        <v>43210</v>
      </c>
      <c r="E8" s="33" t="s">
        <v>321</v>
      </c>
      <c r="F8" s="32"/>
      <c r="G8" s="32" t="s">
        <v>8</v>
      </c>
      <c r="H8" s="32">
        <v>5.4</v>
      </c>
      <c r="I8" s="119">
        <v>1800</v>
      </c>
      <c r="J8" s="32">
        <f>H8*I8</f>
        <v>9720</v>
      </c>
      <c r="K8" s="33" t="s">
        <v>25</v>
      </c>
      <c r="L8" s="32" t="s">
        <v>445</v>
      </c>
      <c r="M8" s="32">
        <v>13934634793</v>
      </c>
      <c r="N8" s="136"/>
    </row>
    <row r="9" spans="1:14" s="18" customFormat="1" ht="24.75" customHeight="1">
      <c r="A9" s="32">
        <v>6</v>
      </c>
      <c r="B9" s="51" t="s">
        <v>227</v>
      </c>
      <c r="C9" s="33" t="s">
        <v>437</v>
      </c>
      <c r="D9" s="118">
        <v>43240</v>
      </c>
      <c r="E9" s="33" t="s">
        <v>321</v>
      </c>
      <c r="F9" s="32"/>
      <c r="G9" s="32" t="s">
        <v>8</v>
      </c>
      <c r="H9" s="32">
        <v>6.8</v>
      </c>
      <c r="I9" s="119">
        <v>1800</v>
      </c>
      <c r="J9" s="32">
        <f>H9*I9</f>
        <v>12240</v>
      </c>
      <c r="K9" s="33" t="s">
        <v>25</v>
      </c>
      <c r="L9" s="32" t="s">
        <v>445</v>
      </c>
      <c r="M9" s="32">
        <v>13934634793</v>
      </c>
      <c r="N9" s="136"/>
    </row>
    <row r="10" spans="1:14" s="18" customFormat="1" ht="24.75" customHeight="1">
      <c r="A10" s="32">
        <v>7</v>
      </c>
      <c r="B10" s="51" t="s">
        <v>227</v>
      </c>
      <c r="C10" s="33" t="s">
        <v>437</v>
      </c>
      <c r="D10" s="118">
        <v>43271</v>
      </c>
      <c r="E10" s="33" t="s">
        <v>321</v>
      </c>
      <c r="F10" s="32"/>
      <c r="G10" s="32" t="s">
        <v>8</v>
      </c>
      <c r="H10" s="32">
        <v>7.2</v>
      </c>
      <c r="I10" s="119">
        <v>1800</v>
      </c>
      <c r="J10" s="32">
        <f t="shared" ref="J10:J20" si="0">H10*I10</f>
        <v>12960</v>
      </c>
      <c r="K10" s="33" t="s">
        <v>25</v>
      </c>
      <c r="L10" s="32" t="s">
        <v>445</v>
      </c>
      <c r="M10" s="32">
        <v>13934634793</v>
      </c>
      <c r="N10" s="136"/>
    </row>
    <row r="11" spans="1:14" s="18" customFormat="1" ht="24.75" customHeight="1">
      <c r="A11" s="32">
        <v>8</v>
      </c>
      <c r="B11" s="51" t="s">
        <v>227</v>
      </c>
      <c r="C11" s="33" t="s">
        <v>437</v>
      </c>
      <c r="D11" s="118">
        <v>43301</v>
      </c>
      <c r="E11" s="33" t="s">
        <v>321</v>
      </c>
      <c r="F11" s="32"/>
      <c r="G11" s="32" t="s">
        <v>8</v>
      </c>
      <c r="H11" s="32">
        <v>7.4</v>
      </c>
      <c r="I11" s="119">
        <v>1800</v>
      </c>
      <c r="J11" s="32">
        <f t="shared" si="0"/>
        <v>13320</v>
      </c>
      <c r="K11" s="33" t="s">
        <v>25</v>
      </c>
      <c r="L11" s="32" t="s">
        <v>445</v>
      </c>
      <c r="M11" s="32">
        <v>13934634793</v>
      </c>
      <c r="N11" s="136"/>
    </row>
    <row r="12" spans="1:14" s="18" customFormat="1" ht="24.75" customHeight="1">
      <c r="A12" s="32">
        <v>9</v>
      </c>
      <c r="B12" s="51" t="s">
        <v>227</v>
      </c>
      <c r="C12" s="33" t="s">
        <v>437</v>
      </c>
      <c r="D12" s="118">
        <v>43332</v>
      </c>
      <c r="E12" s="33" t="s">
        <v>509</v>
      </c>
      <c r="F12" s="32"/>
      <c r="G12" s="32" t="s">
        <v>8</v>
      </c>
      <c r="H12" s="32">
        <v>54</v>
      </c>
      <c r="I12" s="119">
        <v>1800</v>
      </c>
      <c r="J12" s="32">
        <f t="shared" si="0"/>
        <v>97200</v>
      </c>
      <c r="K12" s="33" t="s">
        <v>25</v>
      </c>
      <c r="L12" s="32" t="s">
        <v>445</v>
      </c>
      <c r="M12" s="32">
        <v>13934634793</v>
      </c>
      <c r="N12" s="136"/>
    </row>
    <row r="13" spans="1:14" s="18" customFormat="1" ht="24.75" customHeight="1">
      <c r="A13" s="32">
        <v>10</v>
      </c>
      <c r="B13" s="51" t="s">
        <v>227</v>
      </c>
      <c r="C13" s="33" t="s">
        <v>437</v>
      </c>
      <c r="D13" s="118">
        <v>43363</v>
      </c>
      <c r="E13" s="33" t="s">
        <v>321</v>
      </c>
      <c r="F13" s="32"/>
      <c r="G13" s="32" t="s">
        <v>8</v>
      </c>
      <c r="H13" s="32">
        <v>10</v>
      </c>
      <c r="I13" s="119">
        <v>1800</v>
      </c>
      <c r="J13" s="32">
        <v>18000</v>
      </c>
      <c r="K13" s="33" t="s">
        <v>25</v>
      </c>
      <c r="L13" s="32" t="s">
        <v>445</v>
      </c>
      <c r="M13" s="32">
        <v>13934634793</v>
      </c>
      <c r="N13" s="32"/>
    </row>
    <row r="14" spans="1:14" s="18" customFormat="1" ht="24.75" customHeight="1">
      <c r="A14" s="32">
        <v>11</v>
      </c>
      <c r="B14" s="51" t="s">
        <v>227</v>
      </c>
      <c r="C14" s="33" t="s">
        <v>437</v>
      </c>
      <c r="D14" s="118">
        <v>43393</v>
      </c>
      <c r="E14" s="33" t="s">
        <v>321</v>
      </c>
      <c r="F14" s="32"/>
      <c r="G14" s="32" t="s">
        <v>8</v>
      </c>
      <c r="H14" s="32">
        <v>20</v>
      </c>
      <c r="I14" s="119">
        <v>1800</v>
      </c>
      <c r="J14" s="32">
        <f t="shared" si="0"/>
        <v>36000</v>
      </c>
      <c r="K14" s="33" t="s">
        <v>25</v>
      </c>
      <c r="L14" s="32" t="s">
        <v>445</v>
      </c>
      <c r="M14" s="32">
        <v>13934634793</v>
      </c>
      <c r="N14" s="136"/>
    </row>
    <row r="15" spans="1:14" s="18" customFormat="1" ht="24.75" customHeight="1">
      <c r="A15" s="32">
        <v>12</v>
      </c>
      <c r="B15" s="51" t="s">
        <v>227</v>
      </c>
      <c r="C15" s="33" t="s">
        <v>437</v>
      </c>
      <c r="D15" s="118">
        <v>43393</v>
      </c>
      <c r="E15" s="33" t="s">
        <v>321</v>
      </c>
      <c r="F15" s="32"/>
      <c r="G15" s="32" t="s">
        <v>8</v>
      </c>
      <c r="H15" s="32">
        <v>9.5</v>
      </c>
      <c r="I15" s="119">
        <v>2100</v>
      </c>
      <c r="J15" s="32">
        <f t="shared" si="0"/>
        <v>19950</v>
      </c>
      <c r="K15" s="33" t="s">
        <v>25</v>
      </c>
      <c r="L15" s="32" t="s">
        <v>445</v>
      </c>
      <c r="M15" s="32">
        <v>13934634793</v>
      </c>
      <c r="N15" s="136"/>
    </row>
    <row r="16" spans="1:14" s="18" customFormat="1" ht="24.75" customHeight="1">
      <c r="A16" s="32">
        <v>13</v>
      </c>
      <c r="B16" s="51" t="s">
        <v>227</v>
      </c>
      <c r="C16" s="33" t="s">
        <v>437</v>
      </c>
      <c r="D16" s="118">
        <v>43424</v>
      </c>
      <c r="E16" s="33" t="s">
        <v>321</v>
      </c>
      <c r="F16" s="32"/>
      <c r="G16" s="32" t="s">
        <v>8</v>
      </c>
      <c r="H16" s="32">
        <v>9</v>
      </c>
      <c r="I16" s="119">
        <v>1700</v>
      </c>
      <c r="J16" s="32">
        <f t="shared" si="0"/>
        <v>15300</v>
      </c>
      <c r="K16" s="33" t="s">
        <v>25</v>
      </c>
      <c r="L16" s="32" t="s">
        <v>445</v>
      </c>
      <c r="M16" s="32">
        <v>13934634793</v>
      </c>
      <c r="N16" s="136"/>
    </row>
    <row r="17" spans="1:21" s="18" customFormat="1" ht="24.75" customHeight="1">
      <c r="A17" s="32">
        <v>14</v>
      </c>
      <c r="B17" s="51" t="s">
        <v>227</v>
      </c>
      <c r="C17" s="33" t="s">
        <v>437</v>
      </c>
      <c r="D17" s="118">
        <v>43449</v>
      </c>
      <c r="E17" s="33" t="s">
        <v>321</v>
      </c>
      <c r="F17" s="32"/>
      <c r="G17" s="32" t="s">
        <v>8</v>
      </c>
      <c r="H17" s="32">
        <v>8.5</v>
      </c>
      <c r="I17" s="119">
        <v>1700</v>
      </c>
      <c r="J17" s="32">
        <f t="shared" si="0"/>
        <v>14450</v>
      </c>
      <c r="K17" s="33" t="s">
        <v>25</v>
      </c>
      <c r="L17" s="32" t="s">
        <v>445</v>
      </c>
      <c r="M17" s="32">
        <v>13934634793</v>
      </c>
      <c r="N17" s="136"/>
    </row>
    <row r="18" spans="1:21" s="18" customFormat="1" ht="24.75" customHeight="1">
      <c r="A18" s="32">
        <v>15</v>
      </c>
      <c r="B18" s="51" t="s">
        <v>227</v>
      </c>
      <c r="C18" s="33" t="s">
        <v>437</v>
      </c>
      <c r="D18" s="118">
        <v>43544</v>
      </c>
      <c r="E18" s="33" t="s">
        <v>321</v>
      </c>
      <c r="F18" s="32"/>
      <c r="G18" s="32" t="s">
        <v>8</v>
      </c>
      <c r="H18" s="32">
        <v>5</v>
      </c>
      <c r="I18" s="119">
        <v>1820</v>
      </c>
      <c r="J18" s="32">
        <f t="shared" si="0"/>
        <v>9100</v>
      </c>
      <c r="K18" s="33" t="s">
        <v>25</v>
      </c>
      <c r="L18" s="32" t="s">
        <v>445</v>
      </c>
      <c r="M18" s="32">
        <v>13934634793</v>
      </c>
      <c r="N18" s="136"/>
    </row>
    <row r="19" spans="1:21" s="18" customFormat="1" ht="24.75" customHeight="1">
      <c r="A19" s="32">
        <v>16</v>
      </c>
      <c r="B19" s="51" t="s">
        <v>227</v>
      </c>
      <c r="C19" s="33" t="s">
        <v>437</v>
      </c>
      <c r="D19" s="118">
        <v>43575</v>
      </c>
      <c r="E19" s="33" t="s">
        <v>321</v>
      </c>
      <c r="F19" s="32"/>
      <c r="G19" s="32" t="s">
        <v>8</v>
      </c>
      <c r="H19" s="32">
        <v>3</v>
      </c>
      <c r="I19" s="119">
        <v>2200</v>
      </c>
      <c r="J19" s="32">
        <f t="shared" si="0"/>
        <v>6600</v>
      </c>
      <c r="K19" s="33" t="s">
        <v>25</v>
      </c>
      <c r="L19" s="32" t="s">
        <v>445</v>
      </c>
      <c r="M19" s="32">
        <v>13934634794</v>
      </c>
      <c r="N19" s="136"/>
      <c r="O19" s="17"/>
      <c r="P19" s="17"/>
      <c r="Q19" s="17"/>
      <c r="R19" s="17"/>
      <c r="S19" s="17"/>
      <c r="T19" s="17"/>
      <c r="U19" s="17"/>
    </row>
    <row r="20" spans="1:21" s="18" customFormat="1" ht="24.75" customHeight="1">
      <c r="A20" s="32">
        <v>17</v>
      </c>
      <c r="B20" s="51" t="s">
        <v>227</v>
      </c>
      <c r="C20" s="33" t="s">
        <v>437</v>
      </c>
      <c r="D20" s="118">
        <v>43605</v>
      </c>
      <c r="E20" s="33" t="s">
        <v>321</v>
      </c>
      <c r="F20" s="32"/>
      <c r="G20" s="32" t="s">
        <v>8</v>
      </c>
      <c r="H20" s="32">
        <v>5</v>
      </c>
      <c r="I20" s="119">
        <v>2600</v>
      </c>
      <c r="J20" s="32">
        <f t="shared" si="0"/>
        <v>13000</v>
      </c>
      <c r="K20" s="33" t="s">
        <v>25</v>
      </c>
      <c r="L20" s="32" t="s">
        <v>445</v>
      </c>
      <c r="M20" s="32">
        <v>13934634794</v>
      </c>
      <c r="N20" s="136"/>
      <c r="O20" s="17"/>
      <c r="P20" s="17"/>
      <c r="Q20" s="17"/>
      <c r="R20" s="17"/>
      <c r="S20" s="17"/>
      <c r="T20" s="17"/>
      <c r="U20" s="17"/>
    </row>
    <row r="21" spans="1:21" s="18" customFormat="1" ht="24.75" customHeight="1">
      <c r="A21" s="32">
        <v>18</v>
      </c>
      <c r="B21" s="51" t="s">
        <v>227</v>
      </c>
      <c r="C21" s="119" t="s">
        <v>487</v>
      </c>
      <c r="D21" s="32">
        <v>2018.07</v>
      </c>
      <c r="E21" s="33" t="s">
        <v>510</v>
      </c>
      <c r="F21" s="32"/>
      <c r="G21" s="32" t="s">
        <v>36</v>
      </c>
      <c r="H21" s="41">
        <v>245</v>
      </c>
      <c r="I21" s="120">
        <v>6650</v>
      </c>
      <c r="J21" s="41">
        <v>1629250</v>
      </c>
      <c r="K21" s="33" t="s">
        <v>25</v>
      </c>
      <c r="L21" s="32" t="s">
        <v>446</v>
      </c>
      <c r="M21" s="32">
        <v>13935144618</v>
      </c>
      <c r="N21" s="152" t="s">
        <v>511</v>
      </c>
      <c r="O21" s="17"/>
      <c r="P21" s="17"/>
      <c r="Q21" s="17"/>
      <c r="R21" s="17"/>
      <c r="S21" s="17"/>
      <c r="T21" s="17"/>
      <c r="U21" s="17"/>
    </row>
    <row r="22" spans="1:21" s="18" customFormat="1" ht="24.75" customHeight="1">
      <c r="A22" s="32">
        <v>19</v>
      </c>
      <c r="B22" s="51" t="s">
        <v>227</v>
      </c>
      <c r="C22" s="119" t="s">
        <v>487</v>
      </c>
      <c r="D22" s="32">
        <v>2018.07</v>
      </c>
      <c r="E22" s="33" t="s">
        <v>510</v>
      </c>
      <c r="F22" s="32"/>
      <c r="G22" s="32" t="s">
        <v>36</v>
      </c>
      <c r="H22" s="41">
        <v>88.97</v>
      </c>
      <c r="I22" s="120">
        <v>6650</v>
      </c>
      <c r="J22" s="41">
        <v>591650.5</v>
      </c>
      <c r="K22" s="33" t="s">
        <v>25</v>
      </c>
      <c r="L22" s="32" t="s">
        <v>446</v>
      </c>
      <c r="M22" s="32">
        <v>13995144618</v>
      </c>
      <c r="N22" s="153"/>
      <c r="O22" s="17"/>
      <c r="P22" s="17"/>
      <c r="Q22" s="17"/>
      <c r="R22" s="17"/>
      <c r="S22" s="17"/>
      <c r="T22" s="17"/>
      <c r="U22" s="17"/>
    </row>
    <row r="23" spans="1:21" s="18" customFormat="1" ht="24.75" customHeight="1">
      <c r="A23" s="32">
        <v>20</v>
      </c>
      <c r="B23" s="51" t="s">
        <v>227</v>
      </c>
      <c r="C23" s="119" t="s">
        <v>487</v>
      </c>
      <c r="D23" s="32">
        <v>2018.07</v>
      </c>
      <c r="E23" s="33" t="s">
        <v>510</v>
      </c>
      <c r="F23" s="32"/>
      <c r="G23" s="32" t="s">
        <v>36</v>
      </c>
      <c r="H23" s="41">
        <v>208.65</v>
      </c>
      <c r="I23" s="120">
        <v>6650</v>
      </c>
      <c r="J23" s="41">
        <v>1387522.5</v>
      </c>
      <c r="K23" s="33" t="s">
        <v>25</v>
      </c>
      <c r="L23" s="32" t="s">
        <v>446</v>
      </c>
      <c r="M23" s="32">
        <v>14055144618</v>
      </c>
      <c r="N23" s="153"/>
      <c r="O23" s="17"/>
      <c r="P23" s="17"/>
      <c r="Q23" s="17"/>
      <c r="R23" s="17"/>
      <c r="S23" s="17"/>
      <c r="T23" s="17"/>
      <c r="U23" s="17"/>
    </row>
    <row r="24" spans="1:21" s="18" customFormat="1" ht="24.75" customHeight="1">
      <c r="A24" s="32">
        <v>21</v>
      </c>
      <c r="B24" s="51" t="s">
        <v>227</v>
      </c>
      <c r="C24" s="119" t="s">
        <v>487</v>
      </c>
      <c r="D24" s="32">
        <v>2018.07</v>
      </c>
      <c r="E24" s="33" t="s">
        <v>510</v>
      </c>
      <c r="F24" s="32"/>
      <c r="G24" s="32" t="s">
        <v>36</v>
      </c>
      <c r="H24" s="41">
        <v>136.19999999999999</v>
      </c>
      <c r="I24" s="120">
        <v>6650</v>
      </c>
      <c r="J24" s="41">
        <v>905729.99999999988</v>
      </c>
      <c r="K24" s="33" t="s">
        <v>25</v>
      </c>
      <c r="L24" s="32" t="s">
        <v>446</v>
      </c>
      <c r="M24" s="32">
        <v>14115144618</v>
      </c>
      <c r="N24" s="153"/>
      <c r="O24" s="17"/>
      <c r="P24" s="17"/>
      <c r="Q24" s="17"/>
      <c r="R24" s="17"/>
      <c r="S24" s="17"/>
      <c r="T24" s="17"/>
      <c r="U24" s="17"/>
    </row>
    <row r="25" spans="1:21" s="18" customFormat="1" ht="24.75" customHeight="1">
      <c r="A25" s="32">
        <v>22</v>
      </c>
      <c r="B25" s="51" t="s">
        <v>227</v>
      </c>
      <c r="C25" s="119" t="s">
        <v>487</v>
      </c>
      <c r="D25" s="32">
        <v>2018.07</v>
      </c>
      <c r="E25" s="33" t="s">
        <v>510</v>
      </c>
      <c r="F25" s="32"/>
      <c r="G25" s="32" t="s">
        <v>36</v>
      </c>
      <c r="H25" s="41">
        <v>62.99</v>
      </c>
      <c r="I25" s="120">
        <v>6650</v>
      </c>
      <c r="J25" s="41">
        <v>418883.5</v>
      </c>
      <c r="K25" s="33" t="s">
        <v>25</v>
      </c>
      <c r="L25" s="32" t="s">
        <v>446</v>
      </c>
      <c r="M25" s="32">
        <v>14175144618</v>
      </c>
      <c r="N25" s="154"/>
      <c r="O25" s="17"/>
      <c r="P25" s="17"/>
      <c r="Q25" s="17"/>
      <c r="R25" s="17"/>
      <c r="S25" s="17"/>
      <c r="T25" s="17"/>
      <c r="U25" s="17"/>
    </row>
    <row r="26" spans="1:21" s="18" customFormat="1" ht="24.75" customHeight="1">
      <c r="A26" s="32">
        <v>23</v>
      </c>
      <c r="B26" s="51" t="s">
        <v>227</v>
      </c>
      <c r="C26" s="119" t="s">
        <v>487</v>
      </c>
      <c r="D26" s="32">
        <v>2018.07</v>
      </c>
      <c r="E26" s="33" t="s">
        <v>512</v>
      </c>
      <c r="F26" s="32" t="s">
        <v>513</v>
      </c>
      <c r="G26" s="32" t="s">
        <v>36</v>
      </c>
      <c r="H26" s="41">
        <v>245</v>
      </c>
      <c r="I26" s="120">
        <v>6295</v>
      </c>
      <c r="J26" s="41">
        <v>1542275</v>
      </c>
      <c r="K26" s="33" t="s">
        <v>25</v>
      </c>
      <c r="L26" s="32" t="s">
        <v>446</v>
      </c>
      <c r="M26" s="32">
        <v>14235144618</v>
      </c>
      <c r="N26" s="33"/>
      <c r="O26" s="17"/>
      <c r="P26" s="17"/>
      <c r="Q26" s="17"/>
      <c r="R26" s="17"/>
      <c r="S26" s="17"/>
      <c r="T26" s="17"/>
      <c r="U26" s="17"/>
    </row>
    <row r="27" spans="1:21" s="18" customFormat="1" ht="24.75" customHeight="1">
      <c r="A27" s="32">
        <v>24</v>
      </c>
      <c r="B27" s="51" t="s">
        <v>227</v>
      </c>
      <c r="C27" s="119" t="s">
        <v>487</v>
      </c>
      <c r="D27" s="32">
        <v>2018.07</v>
      </c>
      <c r="E27" s="33" t="s">
        <v>512</v>
      </c>
      <c r="F27" s="32" t="s">
        <v>513</v>
      </c>
      <c r="G27" s="32" t="s">
        <v>36</v>
      </c>
      <c r="H27" s="41">
        <v>106.32</v>
      </c>
      <c r="I27" s="120">
        <v>6135</v>
      </c>
      <c r="J27" s="41">
        <v>652273.19999999995</v>
      </c>
      <c r="K27" s="33" t="s">
        <v>25</v>
      </c>
      <c r="L27" s="32" t="s">
        <v>446</v>
      </c>
      <c r="M27" s="32">
        <v>14295144618</v>
      </c>
      <c r="N27" s="33"/>
      <c r="O27" s="17"/>
      <c r="P27" s="17"/>
      <c r="Q27" s="17"/>
      <c r="R27" s="17"/>
      <c r="S27" s="17"/>
      <c r="T27" s="17"/>
      <c r="U27" s="17"/>
    </row>
    <row r="28" spans="1:21" s="18" customFormat="1" ht="24.75" customHeight="1">
      <c r="A28" s="32">
        <v>25</v>
      </c>
      <c r="B28" s="51" t="s">
        <v>227</v>
      </c>
      <c r="C28" s="119" t="s">
        <v>487</v>
      </c>
      <c r="D28" s="32">
        <v>2018.07</v>
      </c>
      <c r="E28" s="33" t="s">
        <v>510</v>
      </c>
      <c r="F28" s="32" t="s">
        <v>514</v>
      </c>
      <c r="G28" s="32" t="s">
        <v>36</v>
      </c>
      <c r="H28" s="41">
        <v>74.25</v>
      </c>
      <c r="I28" s="120">
        <v>6510</v>
      </c>
      <c r="J28" s="41">
        <v>483367.5</v>
      </c>
      <c r="K28" s="33" t="s">
        <v>25</v>
      </c>
      <c r="L28" s="32" t="s">
        <v>446</v>
      </c>
      <c r="M28" s="32">
        <v>14355144618</v>
      </c>
      <c r="N28" s="33"/>
      <c r="O28" s="17"/>
      <c r="P28" s="17"/>
      <c r="Q28" s="17"/>
      <c r="R28" s="17"/>
      <c r="S28" s="17"/>
      <c r="T28" s="17"/>
      <c r="U28" s="17"/>
    </row>
    <row r="29" spans="1:21" s="18" customFormat="1" ht="24.75" customHeight="1">
      <c r="A29" s="32">
        <v>26</v>
      </c>
      <c r="B29" s="51" t="s">
        <v>227</v>
      </c>
      <c r="C29" s="119" t="s">
        <v>487</v>
      </c>
      <c r="D29" s="32">
        <v>2018.07</v>
      </c>
      <c r="E29" s="33" t="s">
        <v>510</v>
      </c>
      <c r="F29" s="32" t="s">
        <v>515</v>
      </c>
      <c r="G29" s="32" t="s">
        <v>36</v>
      </c>
      <c r="H29" s="41">
        <v>115.12</v>
      </c>
      <c r="I29" s="120">
        <v>6370</v>
      </c>
      <c r="J29" s="41">
        <v>733288.92</v>
      </c>
      <c r="K29" s="33" t="s">
        <v>25</v>
      </c>
      <c r="L29" s="32" t="s">
        <v>446</v>
      </c>
      <c r="M29" s="32">
        <v>14415144618</v>
      </c>
      <c r="N29" s="33"/>
      <c r="O29" s="17"/>
      <c r="P29" s="17"/>
      <c r="Q29" s="17"/>
      <c r="R29" s="17"/>
      <c r="S29" s="17"/>
      <c r="T29" s="17"/>
      <c r="U29" s="17"/>
    </row>
    <row r="30" spans="1:21" s="18" customFormat="1" ht="24.75" customHeight="1">
      <c r="A30" s="32">
        <v>27</v>
      </c>
      <c r="B30" s="51" t="s">
        <v>227</v>
      </c>
      <c r="C30" s="119" t="s">
        <v>487</v>
      </c>
      <c r="D30" s="32">
        <v>2018.07</v>
      </c>
      <c r="E30" s="33" t="s">
        <v>510</v>
      </c>
      <c r="F30" s="32" t="s">
        <v>516</v>
      </c>
      <c r="G30" s="32" t="s">
        <v>36</v>
      </c>
      <c r="H30" s="41">
        <v>120</v>
      </c>
      <c r="I30" s="120">
        <v>6510</v>
      </c>
      <c r="J30" s="41">
        <v>781200</v>
      </c>
      <c r="K30" s="33" t="s">
        <v>25</v>
      </c>
      <c r="L30" s="32" t="s">
        <v>446</v>
      </c>
      <c r="M30" s="32">
        <v>14475144618</v>
      </c>
      <c r="N30" s="33"/>
      <c r="O30" s="17"/>
      <c r="P30" s="17"/>
      <c r="Q30" s="17"/>
      <c r="R30" s="17"/>
      <c r="S30" s="17"/>
      <c r="T30" s="17"/>
      <c r="U30" s="17"/>
    </row>
    <row r="31" spans="1:21" s="18" customFormat="1" ht="24.75" customHeight="1">
      <c r="A31" s="32">
        <v>28</v>
      </c>
      <c r="B31" s="51" t="s">
        <v>227</v>
      </c>
      <c r="C31" s="119" t="s">
        <v>487</v>
      </c>
      <c r="D31" s="32">
        <v>2018.07</v>
      </c>
      <c r="E31" s="33" t="s">
        <v>510</v>
      </c>
      <c r="F31" s="32" t="s">
        <v>517</v>
      </c>
      <c r="G31" s="32" t="s">
        <v>36</v>
      </c>
      <c r="H31" s="41">
        <v>297.5</v>
      </c>
      <c r="I31" s="120">
        <v>6510</v>
      </c>
      <c r="J31" s="41">
        <v>1936725</v>
      </c>
      <c r="K31" s="33" t="s">
        <v>25</v>
      </c>
      <c r="L31" s="32" t="s">
        <v>446</v>
      </c>
      <c r="M31" s="32">
        <v>14535144618</v>
      </c>
      <c r="N31" s="33"/>
      <c r="O31" s="17"/>
      <c r="P31" s="17"/>
      <c r="Q31" s="17"/>
      <c r="R31" s="17"/>
      <c r="S31" s="17"/>
      <c r="T31" s="17"/>
      <c r="U31" s="17"/>
    </row>
    <row r="32" spans="1:21" s="18" customFormat="1" ht="24.75" customHeight="1">
      <c r="A32" s="32">
        <v>29</v>
      </c>
      <c r="B32" s="51" t="s">
        <v>227</v>
      </c>
      <c r="C32" s="119" t="s">
        <v>487</v>
      </c>
      <c r="D32" s="32">
        <v>2018.09</v>
      </c>
      <c r="E32" s="33" t="s">
        <v>488</v>
      </c>
      <c r="F32" s="32" t="s">
        <v>489</v>
      </c>
      <c r="G32" s="32" t="s">
        <v>36</v>
      </c>
      <c r="H32" s="41">
        <v>343.64</v>
      </c>
      <c r="I32" s="120">
        <v>5174.5</v>
      </c>
      <c r="J32" s="41">
        <v>1778165.18</v>
      </c>
      <c r="K32" s="33" t="s">
        <v>25</v>
      </c>
      <c r="L32" s="32" t="s">
        <v>446</v>
      </c>
      <c r="M32" s="32">
        <v>13935144618</v>
      </c>
      <c r="N32" s="33" t="s">
        <v>490</v>
      </c>
      <c r="O32" s="17"/>
      <c r="P32" s="17"/>
      <c r="Q32" s="17"/>
      <c r="R32" s="17"/>
      <c r="S32" s="17"/>
      <c r="T32" s="17"/>
      <c r="U32" s="17"/>
    </row>
    <row r="33" spans="1:21" s="18" customFormat="1" ht="24.75" customHeight="1">
      <c r="A33" s="32">
        <v>30</v>
      </c>
      <c r="B33" s="51" t="s">
        <v>227</v>
      </c>
      <c r="C33" s="119" t="s">
        <v>487</v>
      </c>
      <c r="D33" s="32">
        <v>2018.09</v>
      </c>
      <c r="E33" s="33" t="s">
        <v>488</v>
      </c>
      <c r="F33" s="32" t="s">
        <v>489</v>
      </c>
      <c r="G33" s="32" t="s">
        <v>36</v>
      </c>
      <c r="H33" s="41">
        <v>325.71599999999978</v>
      </c>
      <c r="I33" s="120">
        <v>5174.5</v>
      </c>
      <c r="J33" s="41">
        <v>1685417.4419999989</v>
      </c>
      <c r="K33" s="33" t="s">
        <v>25</v>
      </c>
      <c r="L33" s="32" t="s">
        <v>446</v>
      </c>
      <c r="M33" s="32">
        <v>13935144618</v>
      </c>
      <c r="N33" s="33" t="s">
        <v>491</v>
      </c>
      <c r="O33" s="17"/>
      <c r="P33" s="17"/>
      <c r="Q33" s="17"/>
      <c r="R33" s="17"/>
      <c r="S33" s="17"/>
      <c r="T33" s="17"/>
      <c r="U33" s="17"/>
    </row>
    <row r="34" spans="1:21" s="18" customFormat="1" ht="24.75" customHeight="1">
      <c r="A34" s="32">
        <v>31</v>
      </c>
      <c r="B34" s="51" t="s">
        <v>227</v>
      </c>
      <c r="C34" s="119" t="s">
        <v>487</v>
      </c>
      <c r="D34" s="32">
        <v>2018.09</v>
      </c>
      <c r="E34" s="33" t="s">
        <v>488</v>
      </c>
      <c r="F34" s="32" t="s">
        <v>489</v>
      </c>
      <c r="G34" s="32" t="s">
        <v>36</v>
      </c>
      <c r="H34" s="41">
        <v>562.21</v>
      </c>
      <c r="I34" s="120">
        <v>5174.5</v>
      </c>
      <c r="J34" s="41">
        <v>2909155.645</v>
      </c>
      <c r="K34" s="33" t="s">
        <v>25</v>
      </c>
      <c r="L34" s="32" t="s">
        <v>446</v>
      </c>
      <c r="M34" s="32">
        <v>13935144618</v>
      </c>
      <c r="N34" s="33" t="s">
        <v>490</v>
      </c>
      <c r="O34" s="17"/>
      <c r="P34" s="17"/>
      <c r="Q34" s="17"/>
      <c r="R34" s="17"/>
      <c r="S34" s="17"/>
      <c r="T34" s="17"/>
      <c r="U34" s="17"/>
    </row>
    <row r="35" spans="1:21" s="18" customFormat="1" ht="24.75" customHeight="1">
      <c r="A35" s="32">
        <v>32</v>
      </c>
      <c r="B35" s="51" t="s">
        <v>227</v>
      </c>
      <c r="C35" s="119" t="s">
        <v>487</v>
      </c>
      <c r="D35" s="32">
        <v>2018.09</v>
      </c>
      <c r="E35" s="33" t="s">
        <v>488</v>
      </c>
      <c r="F35" s="32" t="s">
        <v>489</v>
      </c>
      <c r="G35" s="32" t="s">
        <v>36</v>
      </c>
      <c r="H35" s="41">
        <v>348.28</v>
      </c>
      <c r="I35" s="120">
        <v>5174.5</v>
      </c>
      <c r="J35" s="41">
        <v>1802174.86</v>
      </c>
      <c r="K35" s="33" t="s">
        <v>25</v>
      </c>
      <c r="L35" s="32" t="s">
        <v>446</v>
      </c>
      <c r="M35" s="32">
        <v>13935144618</v>
      </c>
      <c r="N35" s="33" t="s">
        <v>492</v>
      </c>
      <c r="O35" s="17"/>
      <c r="P35" s="17"/>
      <c r="Q35" s="17"/>
      <c r="R35" s="17"/>
      <c r="S35" s="17"/>
      <c r="T35" s="17"/>
      <c r="U35" s="17"/>
    </row>
    <row r="36" spans="1:21" s="18" customFormat="1" ht="24.75" customHeight="1">
      <c r="A36" s="32">
        <v>33</v>
      </c>
      <c r="B36" s="51" t="s">
        <v>227</v>
      </c>
      <c r="C36" s="119" t="s">
        <v>487</v>
      </c>
      <c r="D36" s="32">
        <v>2018.09</v>
      </c>
      <c r="E36" s="33" t="s">
        <v>488</v>
      </c>
      <c r="F36" s="32" t="s">
        <v>489</v>
      </c>
      <c r="G36" s="32" t="s">
        <v>36</v>
      </c>
      <c r="H36" s="41">
        <v>562.21</v>
      </c>
      <c r="I36" s="120">
        <v>5174.5</v>
      </c>
      <c r="J36" s="41">
        <v>2909155.645</v>
      </c>
      <c r="K36" s="33" t="s">
        <v>25</v>
      </c>
      <c r="L36" s="32" t="s">
        <v>446</v>
      </c>
      <c r="M36" s="32">
        <v>13935144618</v>
      </c>
      <c r="N36" s="33" t="s">
        <v>490</v>
      </c>
      <c r="O36" s="17"/>
      <c r="P36" s="17"/>
      <c r="Q36" s="17"/>
      <c r="R36" s="17"/>
      <c r="S36" s="17"/>
      <c r="T36" s="17"/>
      <c r="U36" s="17"/>
    </row>
    <row r="37" spans="1:21" s="18" customFormat="1" ht="24.75" customHeight="1">
      <c r="A37" s="32">
        <v>34</v>
      </c>
      <c r="B37" s="51" t="s">
        <v>227</v>
      </c>
      <c r="C37" s="119" t="s">
        <v>487</v>
      </c>
      <c r="D37" s="32">
        <v>2018.09</v>
      </c>
      <c r="E37" s="33" t="s">
        <v>19</v>
      </c>
      <c r="F37" s="32"/>
      <c r="G37" s="32" t="s">
        <v>36</v>
      </c>
      <c r="H37" s="41">
        <v>260</v>
      </c>
      <c r="I37" s="120">
        <v>4440</v>
      </c>
      <c r="J37" s="41">
        <v>1154400</v>
      </c>
      <c r="K37" s="33" t="s">
        <v>25</v>
      </c>
      <c r="L37" s="32" t="s">
        <v>446</v>
      </c>
      <c r="M37" s="32">
        <v>13935144618</v>
      </c>
      <c r="N37" s="33"/>
      <c r="O37" s="17"/>
      <c r="P37" s="17"/>
      <c r="Q37" s="17"/>
      <c r="R37" s="17"/>
      <c r="S37" s="17"/>
      <c r="T37" s="17"/>
      <c r="U37" s="17"/>
    </row>
    <row r="38" spans="1:21" s="18" customFormat="1" ht="24.75" customHeight="1">
      <c r="A38" s="32">
        <v>35</v>
      </c>
      <c r="B38" s="51" t="s">
        <v>227</v>
      </c>
      <c r="C38" s="33" t="s">
        <v>544</v>
      </c>
      <c r="D38" s="33" t="s">
        <v>519</v>
      </c>
      <c r="E38" s="33" t="s">
        <v>337</v>
      </c>
      <c r="F38" s="33" t="s">
        <v>520</v>
      </c>
      <c r="G38" s="33" t="s">
        <v>8</v>
      </c>
      <c r="H38" s="43">
        <v>277.89</v>
      </c>
      <c r="I38" s="43">
        <v>2050</v>
      </c>
      <c r="J38" s="43">
        <f t="shared" ref="J38:J42" si="1">H38*I38</f>
        <v>569674.5</v>
      </c>
      <c r="K38" s="33" t="s">
        <v>25</v>
      </c>
      <c r="L38" s="33" t="s">
        <v>518</v>
      </c>
      <c r="M38" s="33">
        <v>15893389655</v>
      </c>
      <c r="N38" s="33"/>
      <c r="O38" s="17"/>
      <c r="P38" s="17"/>
      <c r="Q38" s="17"/>
      <c r="R38" s="17"/>
      <c r="S38" s="17"/>
      <c r="T38" s="17"/>
      <c r="U38" s="17"/>
    </row>
    <row r="39" spans="1:21" s="18" customFormat="1" ht="24.75" customHeight="1">
      <c r="A39" s="32">
        <v>36</v>
      </c>
      <c r="B39" s="51" t="s">
        <v>227</v>
      </c>
      <c r="C39" s="33" t="s">
        <v>544</v>
      </c>
      <c r="D39" s="33" t="s">
        <v>519</v>
      </c>
      <c r="E39" s="33" t="s">
        <v>521</v>
      </c>
      <c r="F39" s="33" t="s">
        <v>522</v>
      </c>
      <c r="G39" s="33" t="s">
        <v>8</v>
      </c>
      <c r="H39" s="43">
        <v>253.49</v>
      </c>
      <c r="I39" s="43">
        <v>2050</v>
      </c>
      <c r="J39" s="43">
        <f t="shared" si="1"/>
        <v>519654.5</v>
      </c>
      <c r="K39" s="33" t="s">
        <v>25</v>
      </c>
      <c r="L39" s="33" t="s">
        <v>518</v>
      </c>
      <c r="M39" s="33">
        <v>15893389655</v>
      </c>
      <c r="N39" s="33"/>
      <c r="O39" s="17"/>
      <c r="P39" s="17"/>
      <c r="Q39" s="17"/>
      <c r="R39" s="17"/>
      <c r="S39" s="17"/>
      <c r="T39" s="17"/>
      <c r="U39" s="17"/>
    </row>
    <row r="40" spans="1:21" s="18" customFormat="1" ht="24.75" customHeight="1">
      <c r="A40" s="32">
        <v>37</v>
      </c>
      <c r="B40" s="51" t="s">
        <v>227</v>
      </c>
      <c r="C40" s="33" t="s">
        <v>544</v>
      </c>
      <c r="D40" s="33" t="s">
        <v>519</v>
      </c>
      <c r="E40" s="33" t="s">
        <v>523</v>
      </c>
      <c r="F40" s="33"/>
      <c r="G40" s="33" t="s">
        <v>8</v>
      </c>
      <c r="H40" s="43">
        <v>119.94</v>
      </c>
      <c r="I40" s="43">
        <v>2050</v>
      </c>
      <c r="J40" s="43">
        <f t="shared" si="1"/>
        <v>245877</v>
      </c>
      <c r="K40" s="33" t="s">
        <v>25</v>
      </c>
      <c r="L40" s="33" t="s">
        <v>518</v>
      </c>
      <c r="M40" s="33">
        <v>15893389655</v>
      </c>
      <c r="N40" s="33"/>
      <c r="O40" s="17"/>
      <c r="P40" s="17"/>
      <c r="Q40" s="17"/>
      <c r="R40" s="17"/>
      <c r="S40" s="17"/>
      <c r="T40" s="17"/>
      <c r="U40" s="17"/>
    </row>
    <row r="41" spans="1:21" s="18" customFormat="1" ht="24.75" customHeight="1">
      <c r="A41" s="32">
        <v>38</v>
      </c>
      <c r="B41" s="51" t="s">
        <v>227</v>
      </c>
      <c r="C41" s="33" t="s">
        <v>544</v>
      </c>
      <c r="D41" s="33" t="s">
        <v>519</v>
      </c>
      <c r="E41" s="33" t="s">
        <v>524</v>
      </c>
      <c r="F41" s="33"/>
      <c r="G41" s="33" t="s">
        <v>8</v>
      </c>
      <c r="H41" s="43">
        <v>1215</v>
      </c>
      <c r="I41" s="43">
        <v>2050</v>
      </c>
      <c r="J41" s="43">
        <f t="shared" si="1"/>
        <v>2490750</v>
      </c>
      <c r="K41" s="33" t="s">
        <v>25</v>
      </c>
      <c r="L41" s="33" t="s">
        <v>518</v>
      </c>
      <c r="M41" s="33">
        <v>15893389655</v>
      </c>
      <c r="N41" s="33"/>
    </row>
    <row r="42" spans="1:21" s="17" customFormat="1" ht="24.75" customHeight="1">
      <c r="A42" s="32">
        <v>39</v>
      </c>
      <c r="B42" s="51" t="s">
        <v>227</v>
      </c>
      <c r="C42" s="32" t="s">
        <v>525</v>
      </c>
      <c r="D42" s="32" t="s">
        <v>486</v>
      </c>
      <c r="E42" s="33" t="s">
        <v>526</v>
      </c>
      <c r="F42" s="32"/>
      <c r="G42" s="32" t="s">
        <v>36</v>
      </c>
      <c r="H42" s="41">
        <v>10.46</v>
      </c>
      <c r="I42" s="120">
        <v>1800</v>
      </c>
      <c r="J42" s="41">
        <f t="shared" si="1"/>
        <v>18828</v>
      </c>
      <c r="K42" s="33" t="s">
        <v>25</v>
      </c>
      <c r="L42" s="32" t="s">
        <v>527</v>
      </c>
      <c r="M42" s="32">
        <v>13834114705</v>
      </c>
      <c r="N42" s="33" t="s">
        <v>528</v>
      </c>
    </row>
    <row r="43" spans="1:21" s="17" customFormat="1" ht="24.75" customHeight="1">
      <c r="A43" s="32">
        <v>40</v>
      </c>
      <c r="B43" s="51" t="s">
        <v>227</v>
      </c>
      <c r="C43" s="121" t="s">
        <v>697</v>
      </c>
      <c r="D43" s="121" t="s">
        <v>611</v>
      </c>
      <c r="E43" s="121" t="s">
        <v>698</v>
      </c>
      <c r="F43" s="121"/>
      <c r="G43" s="121" t="s">
        <v>8</v>
      </c>
      <c r="H43" s="137">
        <v>300</v>
      </c>
      <c r="I43" s="137">
        <v>2200</v>
      </c>
      <c r="J43" s="137">
        <f>I43*H43</f>
        <v>660000</v>
      </c>
      <c r="K43" s="121" t="s">
        <v>74</v>
      </c>
      <c r="L43" s="121" t="s">
        <v>530</v>
      </c>
      <c r="M43" s="121">
        <v>18636196016</v>
      </c>
      <c r="N43" s="33"/>
    </row>
    <row r="44" spans="1:21" s="17" customFormat="1" ht="24.75" customHeight="1">
      <c r="A44" s="32">
        <v>41</v>
      </c>
      <c r="B44" s="122" t="s">
        <v>227</v>
      </c>
      <c r="C44" s="122" t="s">
        <v>493</v>
      </c>
      <c r="D44" s="122" t="s">
        <v>545</v>
      </c>
      <c r="E44" s="122" t="s">
        <v>494</v>
      </c>
      <c r="F44" s="122" t="s">
        <v>495</v>
      </c>
      <c r="G44" s="122" t="s">
        <v>8</v>
      </c>
      <c r="H44" s="122">
        <v>2.34</v>
      </c>
      <c r="I44" s="122">
        <v>1800</v>
      </c>
      <c r="J44" s="122">
        <f>H44*I44</f>
        <v>4212</v>
      </c>
      <c r="K44" s="122" t="s">
        <v>25</v>
      </c>
      <c r="L44" s="122" t="s">
        <v>496</v>
      </c>
      <c r="M44" s="122">
        <v>13935432114</v>
      </c>
      <c r="N44" s="32"/>
    </row>
    <row r="45" spans="1:21" s="17" customFormat="1" ht="24.75" customHeight="1">
      <c r="A45" s="32">
        <v>42</v>
      </c>
      <c r="B45" s="33" t="s">
        <v>227</v>
      </c>
      <c r="C45" s="33" t="s">
        <v>648</v>
      </c>
      <c r="D45" s="33" t="s">
        <v>649</v>
      </c>
      <c r="E45" s="33" t="s">
        <v>222</v>
      </c>
      <c r="F45" s="28" t="s">
        <v>650</v>
      </c>
      <c r="G45" s="123" t="s">
        <v>36</v>
      </c>
      <c r="H45" s="29">
        <v>2.5299999999999998</v>
      </c>
      <c r="I45" s="30">
        <v>3750</v>
      </c>
      <c r="J45" s="30">
        <f t="shared" ref="J45:J66" si="2">I45*H45</f>
        <v>9487.5</v>
      </c>
      <c r="K45" s="30" t="s">
        <v>74</v>
      </c>
      <c r="L45" s="30" t="s">
        <v>651</v>
      </c>
      <c r="M45" s="31">
        <v>15034441008</v>
      </c>
      <c r="N45" s="32"/>
    </row>
    <row r="46" spans="1:21" s="17" customFormat="1" ht="24.75" customHeight="1">
      <c r="A46" s="32">
        <v>43</v>
      </c>
      <c r="B46" s="33" t="s">
        <v>227</v>
      </c>
      <c r="C46" s="33" t="s">
        <v>648</v>
      </c>
      <c r="D46" s="33" t="s">
        <v>649</v>
      </c>
      <c r="E46" s="33" t="s">
        <v>222</v>
      </c>
      <c r="F46" s="28" t="s">
        <v>652</v>
      </c>
      <c r="G46" s="34" t="s">
        <v>36</v>
      </c>
      <c r="H46" s="29">
        <v>54.338999999999999</v>
      </c>
      <c r="I46" s="30">
        <v>3750</v>
      </c>
      <c r="J46" s="30">
        <f t="shared" si="2"/>
        <v>203771.25</v>
      </c>
      <c r="K46" s="30" t="s">
        <v>74</v>
      </c>
      <c r="L46" s="30" t="s">
        <v>651</v>
      </c>
      <c r="M46" s="31">
        <v>15034441008</v>
      </c>
      <c r="N46" s="32"/>
    </row>
    <row r="47" spans="1:21" s="17" customFormat="1" ht="24.75" customHeight="1">
      <c r="A47" s="32">
        <v>44</v>
      </c>
      <c r="B47" s="33" t="s">
        <v>227</v>
      </c>
      <c r="C47" s="33" t="s">
        <v>648</v>
      </c>
      <c r="D47" s="33" t="s">
        <v>649</v>
      </c>
      <c r="E47" s="33" t="s">
        <v>222</v>
      </c>
      <c r="F47" s="28" t="s">
        <v>653</v>
      </c>
      <c r="G47" s="34" t="s">
        <v>36</v>
      </c>
      <c r="H47" s="29">
        <v>76.72</v>
      </c>
      <c r="I47" s="30">
        <v>3780</v>
      </c>
      <c r="J47" s="30">
        <f t="shared" si="2"/>
        <v>290001.59999999998</v>
      </c>
      <c r="K47" s="30" t="s">
        <v>74</v>
      </c>
      <c r="L47" s="30" t="s">
        <v>651</v>
      </c>
      <c r="M47" s="31">
        <v>15034441008</v>
      </c>
      <c r="N47" s="32"/>
    </row>
    <row r="48" spans="1:21" s="17" customFormat="1" ht="24.75" customHeight="1">
      <c r="A48" s="32">
        <v>45</v>
      </c>
      <c r="B48" s="33" t="s">
        <v>227</v>
      </c>
      <c r="C48" s="33" t="s">
        <v>648</v>
      </c>
      <c r="D48" s="33" t="s">
        <v>649</v>
      </c>
      <c r="E48" s="33" t="s">
        <v>222</v>
      </c>
      <c r="F48" s="28" t="s">
        <v>654</v>
      </c>
      <c r="G48" s="34" t="s">
        <v>36</v>
      </c>
      <c r="H48" s="29">
        <v>10.615</v>
      </c>
      <c r="I48" s="30">
        <v>3950</v>
      </c>
      <c r="J48" s="30">
        <f t="shared" si="2"/>
        <v>41929.25</v>
      </c>
      <c r="K48" s="30" t="s">
        <v>74</v>
      </c>
      <c r="L48" s="30" t="s">
        <v>651</v>
      </c>
      <c r="M48" s="31">
        <v>15034441008</v>
      </c>
      <c r="N48" s="32"/>
    </row>
    <row r="49" spans="1:14" s="17" customFormat="1" ht="24.75" customHeight="1">
      <c r="A49" s="32">
        <v>46</v>
      </c>
      <c r="B49" s="33" t="s">
        <v>227</v>
      </c>
      <c r="C49" s="33" t="s">
        <v>648</v>
      </c>
      <c r="D49" s="33" t="s">
        <v>649</v>
      </c>
      <c r="E49" s="33" t="s">
        <v>288</v>
      </c>
      <c r="F49" s="28" t="s">
        <v>655</v>
      </c>
      <c r="G49" s="34" t="s">
        <v>36</v>
      </c>
      <c r="H49" s="29">
        <v>29.327999999999999</v>
      </c>
      <c r="I49" s="30">
        <v>3550</v>
      </c>
      <c r="J49" s="30">
        <f t="shared" si="2"/>
        <v>104114.4</v>
      </c>
      <c r="K49" s="30" t="s">
        <v>74</v>
      </c>
      <c r="L49" s="30" t="s">
        <v>651</v>
      </c>
      <c r="M49" s="31">
        <v>15034441008</v>
      </c>
      <c r="N49" s="32"/>
    </row>
    <row r="50" spans="1:14" s="17" customFormat="1" ht="24.75" customHeight="1">
      <c r="A50" s="32">
        <v>47</v>
      </c>
      <c r="B50" s="33" t="s">
        <v>227</v>
      </c>
      <c r="C50" s="33" t="s">
        <v>648</v>
      </c>
      <c r="D50" s="33" t="s">
        <v>649</v>
      </c>
      <c r="E50" s="33" t="s">
        <v>378</v>
      </c>
      <c r="F50" s="28" t="s">
        <v>656</v>
      </c>
      <c r="G50" s="34" t="s">
        <v>36</v>
      </c>
      <c r="H50" s="29">
        <v>6.1989999999999998</v>
      </c>
      <c r="I50" s="30">
        <v>3600</v>
      </c>
      <c r="J50" s="30">
        <f t="shared" si="2"/>
        <v>22316.399999999998</v>
      </c>
      <c r="K50" s="30" t="s">
        <v>74</v>
      </c>
      <c r="L50" s="30" t="s">
        <v>651</v>
      </c>
      <c r="M50" s="31">
        <v>15034441008</v>
      </c>
      <c r="N50" s="32"/>
    </row>
    <row r="51" spans="1:14" s="17" customFormat="1" ht="24.75" customHeight="1">
      <c r="A51" s="32">
        <v>48</v>
      </c>
      <c r="B51" s="33" t="s">
        <v>227</v>
      </c>
      <c r="C51" s="33" t="s">
        <v>648</v>
      </c>
      <c r="D51" s="33" t="s">
        <v>649</v>
      </c>
      <c r="E51" s="33" t="s">
        <v>223</v>
      </c>
      <c r="F51" s="28" t="s">
        <v>657</v>
      </c>
      <c r="G51" s="123" t="s">
        <v>36</v>
      </c>
      <c r="H51" s="29">
        <v>1.778</v>
      </c>
      <c r="I51" s="30">
        <v>3750</v>
      </c>
      <c r="J51" s="30">
        <f t="shared" si="2"/>
        <v>6667.5</v>
      </c>
      <c r="K51" s="30" t="s">
        <v>74</v>
      </c>
      <c r="L51" s="30" t="s">
        <v>651</v>
      </c>
      <c r="M51" s="31">
        <v>15034441008</v>
      </c>
      <c r="N51" s="32"/>
    </row>
    <row r="52" spans="1:14" s="17" customFormat="1" ht="24.75" customHeight="1">
      <c r="A52" s="32">
        <v>49</v>
      </c>
      <c r="B52" s="33" t="s">
        <v>227</v>
      </c>
      <c r="C52" s="33" t="s">
        <v>648</v>
      </c>
      <c r="D52" s="33" t="s">
        <v>649</v>
      </c>
      <c r="E52" s="35" t="s">
        <v>658</v>
      </c>
      <c r="F52" s="28" t="s">
        <v>659</v>
      </c>
      <c r="G52" s="123" t="s">
        <v>36</v>
      </c>
      <c r="H52" s="29">
        <v>12.845000000000001</v>
      </c>
      <c r="I52" s="30">
        <v>4050</v>
      </c>
      <c r="J52" s="30">
        <f t="shared" si="2"/>
        <v>52022.25</v>
      </c>
      <c r="K52" s="30" t="s">
        <v>74</v>
      </c>
      <c r="L52" s="30" t="s">
        <v>651</v>
      </c>
      <c r="M52" s="31">
        <v>15034441008</v>
      </c>
      <c r="N52" s="32"/>
    </row>
    <row r="53" spans="1:14" s="17" customFormat="1" ht="24.75" customHeight="1">
      <c r="A53" s="32">
        <v>50</v>
      </c>
      <c r="B53" s="139" t="s">
        <v>227</v>
      </c>
      <c r="C53" s="139" t="s">
        <v>648</v>
      </c>
      <c r="D53" s="139" t="s">
        <v>649</v>
      </c>
      <c r="E53" s="36" t="s">
        <v>658</v>
      </c>
      <c r="F53" s="37" t="s">
        <v>660</v>
      </c>
      <c r="G53" s="123" t="s">
        <v>36</v>
      </c>
      <c r="H53" s="38">
        <v>2.77</v>
      </c>
      <c r="I53" s="124">
        <v>3980</v>
      </c>
      <c r="J53" s="124">
        <f t="shared" si="2"/>
        <v>11024.6</v>
      </c>
      <c r="K53" s="124" t="s">
        <v>74</v>
      </c>
      <c r="L53" s="124" t="s">
        <v>651</v>
      </c>
      <c r="M53" s="125">
        <v>15034441008</v>
      </c>
      <c r="N53" s="32"/>
    </row>
    <row r="54" spans="1:14" s="17" customFormat="1" ht="24.75" customHeight="1">
      <c r="A54" s="32">
        <v>51</v>
      </c>
      <c r="B54" s="33" t="s">
        <v>227</v>
      </c>
      <c r="C54" s="33" t="s">
        <v>648</v>
      </c>
      <c r="D54" s="33" t="s">
        <v>649</v>
      </c>
      <c r="E54" s="39" t="s">
        <v>658</v>
      </c>
      <c r="F54" s="32" t="s">
        <v>661</v>
      </c>
      <c r="G54" s="34" t="s">
        <v>36</v>
      </c>
      <c r="H54" s="40">
        <v>3.0720000000000001</v>
      </c>
      <c r="I54" s="30">
        <v>3980</v>
      </c>
      <c r="J54" s="30">
        <f t="shared" si="2"/>
        <v>12226.56</v>
      </c>
      <c r="K54" s="30" t="s">
        <v>74</v>
      </c>
      <c r="L54" s="30" t="s">
        <v>651</v>
      </c>
      <c r="M54" s="31">
        <v>15034441008</v>
      </c>
      <c r="N54" s="32"/>
    </row>
    <row r="55" spans="1:14" s="17" customFormat="1" ht="24.75" customHeight="1">
      <c r="A55" s="32">
        <v>52</v>
      </c>
      <c r="B55" s="33" t="s">
        <v>227</v>
      </c>
      <c r="C55" s="33" t="s">
        <v>648</v>
      </c>
      <c r="D55" s="33" t="s">
        <v>649</v>
      </c>
      <c r="E55" s="32" t="s">
        <v>662</v>
      </c>
      <c r="F55" s="32" t="s">
        <v>663</v>
      </c>
      <c r="G55" s="34" t="s">
        <v>8</v>
      </c>
      <c r="H55" s="40">
        <v>3.3319999999999999</v>
      </c>
      <c r="I55" s="30">
        <v>4650</v>
      </c>
      <c r="J55" s="30">
        <f t="shared" si="2"/>
        <v>15493.8</v>
      </c>
      <c r="K55" s="30" t="s">
        <v>74</v>
      </c>
      <c r="L55" s="30" t="s">
        <v>651</v>
      </c>
      <c r="M55" s="31">
        <v>15034441008</v>
      </c>
      <c r="N55" s="32"/>
    </row>
    <row r="56" spans="1:14" s="18" customFormat="1" ht="24.75" customHeight="1">
      <c r="A56" s="32">
        <v>53</v>
      </c>
      <c r="B56" s="33" t="s">
        <v>227</v>
      </c>
      <c r="C56" s="33" t="s">
        <v>648</v>
      </c>
      <c r="D56" s="33" t="s">
        <v>649</v>
      </c>
      <c r="E56" s="32" t="s">
        <v>664</v>
      </c>
      <c r="F56" s="32" t="s">
        <v>663</v>
      </c>
      <c r="G56" s="34" t="s">
        <v>150</v>
      </c>
      <c r="H56" s="41">
        <v>1796</v>
      </c>
      <c r="I56" s="30">
        <v>8</v>
      </c>
      <c r="J56" s="30">
        <f t="shared" si="2"/>
        <v>14368</v>
      </c>
      <c r="K56" s="30" t="s">
        <v>74</v>
      </c>
      <c r="L56" s="30" t="s">
        <v>651</v>
      </c>
      <c r="M56" s="31">
        <v>15034441008</v>
      </c>
      <c r="N56" s="32"/>
    </row>
    <row r="57" spans="1:14" s="18" customFormat="1" ht="24.75" customHeight="1">
      <c r="A57" s="32">
        <v>54</v>
      </c>
      <c r="B57" s="33" t="s">
        <v>227</v>
      </c>
      <c r="C57" s="33" t="s">
        <v>648</v>
      </c>
      <c r="D57" s="33" t="s">
        <v>649</v>
      </c>
      <c r="E57" s="32" t="s">
        <v>665</v>
      </c>
      <c r="F57" s="42" t="s">
        <v>666</v>
      </c>
      <c r="G57" s="32" t="s">
        <v>73</v>
      </c>
      <c r="H57" s="41">
        <v>144</v>
      </c>
      <c r="I57" s="30">
        <v>65</v>
      </c>
      <c r="J57" s="30">
        <f t="shared" si="2"/>
        <v>9360</v>
      </c>
      <c r="K57" s="30" t="s">
        <v>74</v>
      </c>
      <c r="L57" s="30" t="s">
        <v>651</v>
      </c>
      <c r="M57" s="31">
        <v>15034441008</v>
      </c>
      <c r="N57" s="32"/>
    </row>
    <row r="58" spans="1:14" s="18" customFormat="1" ht="24.75" customHeight="1">
      <c r="A58" s="32">
        <v>55</v>
      </c>
      <c r="B58" s="51" t="s">
        <v>227</v>
      </c>
      <c r="C58" s="52" t="s">
        <v>699</v>
      </c>
      <c r="D58" s="51" t="s">
        <v>700</v>
      </c>
      <c r="E58" s="52" t="s">
        <v>701</v>
      </c>
      <c r="F58" s="52" t="s">
        <v>702</v>
      </c>
      <c r="G58" s="52" t="s">
        <v>233</v>
      </c>
      <c r="H58" s="51">
        <v>8</v>
      </c>
      <c r="I58" s="51">
        <v>7900</v>
      </c>
      <c r="J58" s="106">
        <f t="shared" si="2"/>
        <v>63200</v>
      </c>
      <c r="K58" s="52" t="s">
        <v>74</v>
      </c>
      <c r="L58" s="52" t="s">
        <v>703</v>
      </c>
      <c r="M58" s="52">
        <v>15883387070</v>
      </c>
      <c r="N58" s="51" t="s">
        <v>704</v>
      </c>
    </row>
    <row r="59" spans="1:14" s="18" customFormat="1" ht="24.75" customHeight="1">
      <c r="A59" s="32">
        <v>56</v>
      </c>
      <c r="B59" s="51" t="s">
        <v>227</v>
      </c>
      <c r="C59" s="52" t="s">
        <v>699</v>
      </c>
      <c r="D59" s="51" t="s">
        <v>705</v>
      </c>
      <c r="E59" s="138" t="s">
        <v>706</v>
      </c>
      <c r="F59" s="138"/>
      <c r="G59" s="138" t="s">
        <v>8</v>
      </c>
      <c r="H59" s="138">
        <v>68.081000000000003</v>
      </c>
      <c r="I59" s="51">
        <v>5864.41</v>
      </c>
      <c r="J59" s="106">
        <f t="shared" si="2"/>
        <v>399254.89721000002</v>
      </c>
      <c r="K59" s="52" t="s">
        <v>707</v>
      </c>
      <c r="L59" s="52" t="s">
        <v>703</v>
      </c>
      <c r="M59" s="52">
        <v>15883387070</v>
      </c>
      <c r="N59" s="51" t="s">
        <v>708</v>
      </c>
    </row>
    <row r="60" spans="1:14" s="18" customFormat="1" ht="24.75" customHeight="1">
      <c r="A60" s="32">
        <v>57</v>
      </c>
      <c r="B60" s="51" t="s">
        <v>227</v>
      </c>
      <c r="C60" s="52" t="s">
        <v>699</v>
      </c>
      <c r="D60" s="51" t="s">
        <v>705</v>
      </c>
      <c r="E60" s="138" t="s">
        <v>709</v>
      </c>
      <c r="F60" s="138" t="s">
        <v>710</v>
      </c>
      <c r="G60" s="138" t="s">
        <v>8</v>
      </c>
      <c r="H60" s="138">
        <v>54.826000000000001</v>
      </c>
      <c r="I60" s="51">
        <v>4850</v>
      </c>
      <c r="J60" s="106">
        <f t="shared" si="2"/>
        <v>265906.09999999998</v>
      </c>
      <c r="K60" s="52" t="s">
        <v>707</v>
      </c>
      <c r="L60" s="52" t="s">
        <v>703</v>
      </c>
      <c r="M60" s="52">
        <v>15883387070</v>
      </c>
      <c r="N60" s="51" t="s">
        <v>708</v>
      </c>
    </row>
    <row r="61" spans="1:14" s="18" customFormat="1" ht="24.75" customHeight="1">
      <c r="A61" s="32">
        <v>58</v>
      </c>
      <c r="B61" s="51" t="s">
        <v>227</v>
      </c>
      <c r="C61" s="52" t="s">
        <v>699</v>
      </c>
      <c r="D61" s="51" t="s">
        <v>705</v>
      </c>
      <c r="E61" s="138" t="s">
        <v>711</v>
      </c>
      <c r="F61" s="138"/>
      <c r="G61" s="138" t="s">
        <v>8</v>
      </c>
      <c r="H61" s="138">
        <v>12.23</v>
      </c>
      <c r="I61" s="51">
        <v>4850</v>
      </c>
      <c r="J61" s="106">
        <f t="shared" si="2"/>
        <v>59315.5</v>
      </c>
      <c r="K61" s="52" t="s">
        <v>707</v>
      </c>
      <c r="L61" s="52" t="s">
        <v>703</v>
      </c>
      <c r="M61" s="52">
        <v>15883387070</v>
      </c>
      <c r="N61" s="51" t="s">
        <v>708</v>
      </c>
    </row>
    <row r="62" spans="1:14" s="18" customFormat="1" ht="24.75" customHeight="1">
      <c r="A62" s="32">
        <v>59</v>
      </c>
      <c r="B62" s="51" t="s">
        <v>227</v>
      </c>
      <c r="C62" s="52" t="s">
        <v>699</v>
      </c>
      <c r="D62" s="51" t="s">
        <v>705</v>
      </c>
      <c r="E62" s="138" t="s">
        <v>711</v>
      </c>
      <c r="F62" s="138" t="s">
        <v>712</v>
      </c>
      <c r="G62" s="138" t="s">
        <v>8</v>
      </c>
      <c r="H62" s="138">
        <v>1.18</v>
      </c>
      <c r="I62" s="51">
        <v>5800</v>
      </c>
      <c r="J62" s="106">
        <f t="shared" si="2"/>
        <v>6844</v>
      </c>
      <c r="K62" s="52" t="s">
        <v>707</v>
      </c>
      <c r="L62" s="52" t="s">
        <v>703</v>
      </c>
      <c r="M62" s="52">
        <v>15883387070</v>
      </c>
      <c r="N62" s="51" t="s">
        <v>708</v>
      </c>
    </row>
    <row r="63" spans="1:14" s="18" customFormat="1" ht="24.75" customHeight="1">
      <c r="A63" s="32">
        <v>60</v>
      </c>
      <c r="B63" s="51" t="s">
        <v>227</v>
      </c>
      <c r="C63" s="52" t="s">
        <v>699</v>
      </c>
      <c r="D63" s="51" t="s">
        <v>705</v>
      </c>
      <c r="E63" s="138" t="s">
        <v>711</v>
      </c>
      <c r="F63" s="138" t="s">
        <v>713</v>
      </c>
      <c r="G63" s="138" t="s">
        <v>73</v>
      </c>
      <c r="H63" s="138">
        <v>2</v>
      </c>
      <c r="I63" s="51">
        <v>19750</v>
      </c>
      <c r="J63" s="106">
        <f t="shared" si="2"/>
        <v>39500</v>
      </c>
      <c r="K63" s="52" t="s">
        <v>707</v>
      </c>
      <c r="L63" s="52" t="s">
        <v>703</v>
      </c>
      <c r="M63" s="52">
        <v>15883387070</v>
      </c>
      <c r="N63" s="51" t="s">
        <v>708</v>
      </c>
    </row>
    <row r="64" spans="1:14" s="18" customFormat="1" ht="24.75" customHeight="1">
      <c r="A64" s="32">
        <v>61</v>
      </c>
      <c r="B64" s="51" t="s">
        <v>227</v>
      </c>
      <c r="C64" s="52" t="s">
        <v>699</v>
      </c>
      <c r="D64" s="51" t="s">
        <v>705</v>
      </c>
      <c r="E64" s="138" t="s">
        <v>444</v>
      </c>
      <c r="F64" s="138"/>
      <c r="G64" s="138" t="s">
        <v>8</v>
      </c>
      <c r="H64" s="138">
        <v>10.24</v>
      </c>
      <c r="I64" s="51">
        <v>4850</v>
      </c>
      <c r="J64" s="106">
        <f t="shared" si="2"/>
        <v>49664</v>
      </c>
      <c r="K64" s="52" t="s">
        <v>707</v>
      </c>
      <c r="L64" s="52" t="s">
        <v>703</v>
      </c>
      <c r="M64" s="52">
        <v>15883387070</v>
      </c>
      <c r="N64" s="51" t="s">
        <v>708</v>
      </c>
    </row>
    <row r="65" spans="1:14" s="18" customFormat="1" ht="24.75" customHeight="1">
      <c r="A65" s="32">
        <v>62</v>
      </c>
      <c r="B65" s="51" t="s">
        <v>227</v>
      </c>
      <c r="C65" s="52" t="s">
        <v>699</v>
      </c>
      <c r="D65" s="51" t="s">
        <v>705</v>
      </c>
      <c r="E65" s="138" t="s">
        <v>714</v>
      </c>
      <c r="F65" s="138"/>
      <c r="G65" s="138" t="s">
        <v>8</v>
      </c>
      <c r="H65" s="138">
        <v>18.3</v>
      </c>
      <c r="I65" s="51">
        <v>5550</v>
      </c>
      <c r="J65" s="106">
        <f t="shared" si="2"/>
        <v>101565</v>
      </c>
      <c r="K65" s="52" t="s">
        <v>707</v>
      </c>
      <c r="L65" s="52" t="s">
        <v>703</v>
      </c>
      <c r="M65" s="52">
        <v>15883387070</v>
      </c>
      <c r="N65" s="51" t="s">
        <v>708</v>
      </c>
    </row>
    <row r="66" spans="1:14" s="18" customFormat="1" ht="24.75" customHeight="1">
      <c r="A66" s="32">
        <v>63</v>
      </c>
      <c r="B66" s="51" t="s">
        <v>227</v>
      </c>
      <c r="C66" s="52" t="s">
        <v>699</v>
      </c>
      <c r="D66" s="51" t="s">
        <v>705</v>
      </c>
      <c r="E66" s="138" t="s">
        <v>32</v>
      </c>
      <c r="F66" s="138"/>
      <c r="G66" s="138" t="s">
        <v>8</v>
      </c>
      <c r="H66" s="138">
        <v>42.55</v>
      </c>
      <c r="I66" s="51">
        <v>6950</v>
      </c>
      <c r="J66" s="106">
        <f t="shared" si="2"/>
        <v>295722.5</v>
      </c>
      <c r="K66" s="52" t="s">
        <v>707</v>
      </c>
      <c r="L66" s="52" t="s">
        <v>703</v>
      </c>
      <c r="M66" s="52">
        <v>15883387070</v>
      </c>
      <c r="N66" s="51" t="s">
        <v>708</v>
      </c>
    </row>
    <row r="67" spans="1:14" s="19" customFormat="1" ht="24" customHeight="1">
      <c r="A67" s="32">
        <v>64</v>
      </c>
      <c r="B67" s="51" t="s">
        <v>227</v>
      </c>
      <c r="C67" s="143" t="s">
        <v>734</v>
      </c>
      <c r="D67" s="33" t="s">
        <v>720</v>
      </c>
      <c r="E67" s="33" t="s">
        <v>19</v>
      </c>
      <c r="F67" s="33" t="s">
        <v>735</v>
      </c>
      <c r="G67" s="33" t="s">
        <v>8</v>
      </c>
      <c r="H67" s="33">
        <v>36</v>
      </c>
      <c r="I67" s="99">
        <v>4400</v>
      </c>
      <c r="J67" s="33">
        <f>H67*I67</f>
        <v>158400</v>
      </c>
      <c r="K67" s="33" t="s">
        <v>25</v>
      </c>
      <c r="L67" s="33" t="s">
        <v>736</v>
      </c>
      <c r="M67" s="33">
        <v>1823411055</v>
      </c>
      <c r="N67" s="51"/>
    </row>
    <row r="68" spans="1:14" s="20" customFormat="1" ht="30" customHeight="1">
      <c r="A68" s="3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32"/>
    </row>
    <row r="69" spans="1:14">
      <c r="A69" s="142"/>
      <c r="B69" s="33"/>
      <c r="C69" s="33" t="s">
        <v>211</v>
      </c>
      <c r="D69" s="33"/>
      <c r="E69" s="33"/>
      <c r="F69" s="33"/>
      <c r="G69" s="33"/>
      <c r="H69" s="33"/>
      <c r="I69" s="43"/>
      <c r="J69" s="43">
        <f>SUM(J4:J68)</f>
        <v>30335135.999209996</v>
      </c>
      <c r="K69" s="33"/>
      <c r="L69" s="33"/>
      <c r="M69" s="33"/>
      <c r="N69" s="33"/>
    </row>
    <row r="70" spans="1:14">
      <c r="A70" s="20"/>
      <c r="B70" s="20" t="s">
        <v>214</v>
      </c>
      <c r="C70" s="20"/>
      <c r="D70" s="20"/>
      <c r="E70" s="20"/>
      <c r="F70" s="20" t="s">
        <v>47</v>
      </c>
      <c r="G70" s="20"/>
      <c r="H70" s="44"/>
      <c r="I70" s="44"/>
      <c r="J70" s="44"/>
      <c r="K70" s="20"/>
      <c r="L70" s="20" t="s">
        <v>48</v>
      </c>
      <c r="M70" s="20"/>
      <c r="N70" s="20"/>
    </row>
  </sheetData>
  <mergeCells count="3">
    <mergeCell ref="A1:N1"/>
    <mergeCell ref="A2:N2"/>
    <mergeCell ref="N21:N2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N156"/>
    </sheetView>
  </sheetViews>
  <sheetFormatPr defaultColWidth="9" defaultRowHeight="13.5"/>
  <cols>
    <col min="1" max="1" width="6.5" style="7" customWidth="1"/>
    <col min="2" max="2" width="13.25" style="7" customWidth="1"/>
    <col min="3" max="3" width="20" style="7" customWidth="1"/>
    <col min="4" max="4" width="10.875" style="7" customWidth="1"/>
    <col min="5" max="5" width="24.625" style="7" customWidth="1"/>
    <col min="6" max="6" width="15" style="7" customWidth="1"/>
    <col min="7" max="7" width="9" style="7"/>
    <col min="8" max="8" width="13.625" style="7" customWidth="1"/>
    <col min="9" max="12" width="9" style="7"/>
    <col min="13" max="13" width="13.75" style="7" customWidth="1"/>
    <col min="14" max="14" width="18.75" style="7" customWidth="1"/>
    <col min="15" max="256" width="9" style="7"/>
    <col min="257" max="257" width="6.5" style="7" customWidth="1"/>
    <col min="258" max="258" width="13.25" style="7" customWidth="1"/>
    <col min="259" max="259" width="20" style="7" customWidth="1"/>
    <col min="260" max="260" width="10.875" style="7" customWidth="1"/>
    <col min="261" max="261" width="24.625" style="7" customWidth="1"/>
    <col min="262" max="262" width="15" style="7" customWidth="1"/>
    <col min="263" max="263" width="9" style="7"/>
    <col min="264" max="264" width="13.625" style="7" customWidth="1"/>
    <col min="265" max="268" width="9" style="7"/>
    <col min="269" max="269" width="13.75" style="7" customWidth="1"/>
    <col min="270" max="270" width="18.75" style="7" customWidth="1"/>
    <col min="271" max="512" width="9" style="7"/>
    <col min="513" max="513" width="6.5" style="7" customWidth="1"/>
    <col min="514" max="514" width="13.25" style="7" customWidth="1"/>
    <col min="515" max="515" width="20" style="7" customWidth="1"/>
    <col min="516" max="516" width="10.875" style="7" customWidth="1"/>
    <col min="517" max="517" width="24.625" style="7" customWidth="1"/>
    <col min="518" max="518" width="15" style="7" customWidth="1"/>
    <col min="519" max="519" width="9" style="7"/>
    <col min="520" max="520" width="13.625" style="7" customWidth="1"/>
    <col min="521" max="524" width="9" style="7"/>
    <col min="525" max="525" width="13.75" style="7" customWidth="1"/>
    <col min="526" max="526" width="18.75" style="7" customWidth="1"/>
    <col min="527" max="768" width="9" style="7"/>
    <col min="769" max="769" width="6.5" style="7" customWidth="1"/>
    <col min="770" max="770" width="13.25" style="7" customWidth="1"/>
    <col min="771" max="771" width="20" style="7" customWidth="1"/>
    <col min="772" max="772" width="10.875" style="7" customWidth="1"/>
    <col min="773" max="773" width="24.625" style="7" customWidth="1"/>
    <col min="774" max="774" width="15" style="7" customWidth="1"/>
    <col min="775" max="775" width="9" style="7"/>
    <col min="776" max="776" width="13.625" style="7" customWidth="1"/>
    <col min="777" max="780" width="9" style="7"/>
    <col min="781" max="781" width="13.75" style="7" customWidth="1"/>
    <col min="782" max="782" width="18.75" style="7" customWidth="1"/>
    <col min="783" max="1024" width="9" style="7"/>
    <col min="1025" max="1025" width="6.5" style="7" customWidth="1"/>
    <col min="1026" max="1026" width="13.25" style="7" customWidth="1"/>
    <col min="1027" max="1027" width="20" style="7" customWidth="1"/>
    <col min="1028" max="1028" width="10.875" style="7" customWidth="1"/>
    <col min="1029" max="1029" width="24.625" style="7" customWidth="1"/>
    <col min="1030" max="1030" width="15" style="7" customWidth="1"/>
    <col min="1031" max="1031" width="9" style="7"/>
    <col min="1032" max="1032" width="13.625" style="7" customWidth="1"/>
    <col min="1033" max="1036" width="9" style="7"/>
    <col min="1037" max="1037" width="13.75" style="7" customWidth="1"/>
    <col min="1038" max="1038" width="18.75" style="7" customWidth="1"/>
    <col min="1039" max="1280" width="9" style="7"/>
    <col min="1281" max="1281" width="6.5" style="7" customWidth="1"/>
    <col min="1282" max="1282" width="13.25" style="7" customWidth="1"/>
    <col min="1283" max="1283" width="20" style="7" customWidth="1"/>
    <col min="1284" max="1284" width="10.875" style="7" customWidth="1"/>
    <col min="1285" max="1285" width="24.625" style="7" customWidth="1"/>
    <col min="1286" max="1286" width="15" style="7" customWidth="1"/>
    <col min="1287" max="1287" width="9" style="7"/>
    <col min="1288" max="1288" width="13.625" style="7" customWidth="1"/>
    <col min="1289" max="1292" width="9" style="7"/>
    <col min="1293" max="1293" width="13.75" style="7" customWidth="1"/>
    <col min="1294" max="1294" width="18.75" style="7" customWidth="1"/>
    <col min="1295" max="1536" width="9" style="7"/>
    <col min="1537" max="1537" width="6.5" style="7" customWidth="1"/>
    <col min="1538" max="1538" width="13.25" style="7" customWidth="1"/>
    <col min="1539" max="1539" width="20" style="7" customWidth="1"/>
    <col min="1540" max="1540" width="10.875" style="7" customWidth="1"/>
    <col min="1541" max="1541" width="24.625" style="7" customWidth="1"/>
    <col min="1542" max="1542" width="15" style="7" customWidth="1"/>
    <col min="1543" max="1543" width="9" style="7"/>
    <col min="1544" max="1544" width="13.625" style="7" customWidth="1"/>
    <col min="1545" max="1548" width="9" style="7"/>
    <col min="1549" max="1549" width="13.75" style="7" customWidth="1"/>
    <col min="1550" max="1550" width="18.75" style="7" customWidth="1"/>
    <col min="1551" max="1792" width="9" style="7"/>
    <col min="1793" max="1793" width="6.5" style="7" customWidth="1"/>
    <col min="1794" max="1794" width="13.25" style="7" customWidth="1"/>
    <col min="1795" max="1795" width="20" style="7" customWidth="1"/>
    <col min="1796" max="1796" width="10.875" style="7" customWidth="1"/>
    <col min="1797" max="1797" width="24.625" style="7" customWidth="1"/>
    <col min="1798" max="1798" width="15" style="7" customWidth="1"/>
    <col min="1799" max="1799" width="9" style="7"/>
    <col min="1800" max="1800" width="13.625" style="7" customWidth="1"/>
    <col min="1801" max="1804" width="9" style="7"/>
    <col min="1805" max="1805" width="13.75" style="7" customWidth="1"/>
    <col min="1806" max="1806" width="18.75" style="7" customWidth="1"/>
    <col min="1807" max="2048" width="9" style="7"/>
    <col min="2049" max="2049" width="6.5" style="7" customWidth="1"/>
    <col min="2050" max="2050" width="13.25" style="7" customWidth="1"/>
    <col min="2051" max="2051" width="20" style="7" customWidth="1"/>
    <col min="2052" max="2052" width="10.875" style="7" customWidth="1"/>
    <col min="2053" max="2053" width="24.625" style="7" customWidth="1"/>
    <col min="2054" max="2054" width="15" style="7" customWidth="1"/>
    <col min="2055" max="2055" width="9" style="7"/>
    <col min="2056" max="2056" width="13.625" style="7" customWidth="1"/>
    <col min="2057" max="2060" width="9" style="7"/>
    <col min="2061" max="2061" width="13.75" style="7" customWidth="1"/>
    <col min="2062" max="2062" width="18.75" style="7" customWidth="1"/>
    <col min="2063" max="2304" width="9" style="7"/>
    <col min="2305" max="2305" width="6.5" style="7" customWidth="1"/>
    <col min="2306" max="2306" width="13.25" style="7" customWidth="1"/>
    <col min="2307" max="2307" width="20" style="7" customWidth="1"/>
    <col min="2308" max="2308" width="10.875" style="7" customWidth="1"/>
    <col min="2309" max="2309" width="24.625" style="7" customWidth="1"/>
    <col min="2310" max="2310" width="15" style="7" customWidth="1"/>
    <col min="2311" max="2311" width="9" style="7"/>
    <col min="2312" max="2312" width="13.625" style="7" customWidth="1"/>
    <col min="2313" max="2316" width="9" style="7"/>
    <col min="2317" max="2317" width="13.75" style="7" customWidth="1"/>
    <col min="2318" max="2318" width="18.75" style="7" customWidth="1"/>
    <col min="2319" max="2560" width="9" style="7"/>
    <col min="2561" max="2561" width="6.5" style="7" customWidth="1"/>
    <col min="2562" max="2562" width="13.25" style="7" customWidth="1"/>
    <col min="2563" max="2563" width="20" style="7" customWidth="1"/>
    <col min="2564" max="2564" width="10.875" style="7" customWidth="1"/>
    <col min="2565" max="2565" width="24.625" style="7" customWidth="1"/>
    <col min="2566" max="2566" width="15" style="7" customWidth="1"/>
    <col min="2567" max="2567" width="9" style="7"/>
    <col min="2568" max="2568" width="13.625" style="7" customWidth="1"/>
    <col min="2569" max="2572" width="9" style="7"/>
    <col min="2573" max="2573" width="13.75" style="7" customWidth="1"/>
    <col min="2574" max="2574" width="18.75" style="7" customWidth="1"/>
    <col min="2575" max="2816" width="9" style="7"/>
    <col min="2817" max="2817" width="6.5" style="7" customWidth="1"/>
    <col min="2818" max="2818" width="13.25" style="7" customWidth="1"/>
    <col min="2819" max="2819" width="20" style="7" customWidth="1"/>
    <col min="2820" max="2820" width="10.875" style="7" customWidth="1"/>
    <col min="2821" max="2821" width="24.625" style="7" customWidth="1"/>
    <col min="2822" max="2822" width="15" style="7" customWidth="1"/>
    <col min="2823" max="2823" width="9" style="7"/>
    <col min="2824" max="2824" width="13.625" style="7" customWidth="1"/>
    <col min="2825" max="2828" width="9" style="7"/>
    <col min="2829" max="2829" width="13.75" style="7" customWidth="1"/>
    <col min="2830" max="2830" width="18.75" style="7" customWidth="1"/>
    <col min="2831" max="3072" width="9" style="7"/>
    <col min="3073" max="3073" width="6.5" style="7" customWidth="1"/>
    <col min="3074" max="3074" width="13.25" style="7" customWidth="1"/>
    <col min="3075" max="3075" width="20" style="7" customWidth="1"/>
    <col min="3076" max="3076" width="10.875" style="7" customWidth="1"/>
    <col min="3077" max="3077" width="24.625" style="7" customWidth="1"/>
    <col min="3078" max="3078" width="15" style="7" customWidth="1"/>
    <col min="3079" max="3079" width="9" style="7"/>
    <col min="3080" max="3080" width="13.625" style="7" customWidth="1"/>
    <col min="3081" max="3084" width="9" style="7"/>
    <col min="3085" max="3085" width="13.75" style="7" customWidth="1"/>
    <col min="3086" max="3086" width="18.75" style="7" customWidth="1"/>
    <col min="3087" max="3328" width="9" style="7"/>
    <col min="3329" max="3329" width="6.5" style="7" customWidth="1"/>
    <col min="3330" max="3330" width="13.25" style="7" customWidth="1"/>
    <col min="3331" max="3331" width="20" style="7" customWidth="1"/>
    <col min="3332" max="3332" width="10.875" style="7" customWidth="1"/>
    <col min="3333" max="3333" width="24.625" style="7" customWidth="1"/>
    <col min="3334" max="3334" width="15" style="7" customWidth="1"/>
    <col min="3335" max="3335" width="9" style="7"/>
    <col min="3336" max="3336" width="13.625" style="7" customWidth="1"/>
    <col min="3337" max="3340" width="9" style="7"/>
    <col min="3341" max="3341" width="13.75" style="7" customWidth="1"/>
    <col min="3342" max="3342" width="18.75" style="7" customWidth="1"/>
    <col min="3343" max="3584" width="9" style="7"/>
    <col min="3585" max="3585" width="6.5" style="7" customWidth="1"/>
    <col min="3586" max="3586" width="13.25" style="7" customWidth="1"/>
    <col min="3587" max="3587" width="20" style="7" customWidth="1"/>
    <col min="3588" max="3588" width="10.875" style="7" customWidth="1"/>
    <col min="3589" max="3589" width="24.625" style="7" customWidth="1"/>
    <col min="3590" max="3590" width="15" style="7" customWidth="1"/>
    <col min="3591" max="3591" width="9" style="7"/>
    <col min="3592" max="3592" width="13.625" style="7" customWidth="1"/>
    <col min="3593" max="3596" width="9" style="7"/>
    <col min="3597" max="3597" width="13.75" style="7" customWidth="1"/>
    <col min="3598" max="3598" width="18.75" style="7" customWidth="1"/>
    <col min="3599" max="3840" width="9" style="7"/>
    <col min="3841" max="3841" width="6.5" style="7" customWidth="1"/>
    <col min="3842" max="3842" width="13.25" style="7" customWidth="1"/>
    <col min="3843" max="3843" width="20" style="7" customWidth="1"/>
    <col min="3844" max="3844" width="10.875" style="7" customWidth="1"/>
    <col min="3845" max="3845" width="24.625" style="7" customWidth="1"/>
    <col min="3846" max="3846" width="15" style="7" customWidth="1"/>
    <col min="3847" max="3847" width="9" style="7"/>
    <col min="3848" max="3848" width="13.625" style="7" customWidth="1"/>
    <col min="3849" max="3852" width="9" style="7"/>
    <col min="3853" max="3853" width="13.75" style="7" customWidth="1"/>
    <col min="3854" max="3854" width="18.75" style="7" customWidth="1"/>
    <col min="3855" max="4096" width="9" style="7"/>
    <col min="4097" max="4097" width="6.5" style="7" customWidth="1"/>
    <col min="4098" max="4098" width="13.25" style="7" customWidth="1"/>
    <col min="4099" max="4099" width="20" style="7" customWidth="1"/>
    <col min="4100" max="4100" width="10.875" style="7" customWidth="1"/>
    <col min="4101" max="4101" width="24.625" style="7" customWidth="1"/>
    <col min="4102" max="4102" width="15" style="7" customWidth="1"/>
    <col min="4103" max="4103" width="9" style="7"/>
    <col min="4104" max="4104" width="13.625" style="7" customWidth="1"/>
    <col min="4105" max="4108" width="9" style="7"/>
    <col min="4109" max="4109" width="13.75" style="7" customWidth="1"/>
    <col min="4110" max="4110" width="18.75" style="7" customWidth="1"/>
    <col min="4111" max="4352" width="9" style="7"/>
    <col min="4353" max="4353" width="6.5" style="7" customWidth="1"/>
    <col min="4354" max="4354" width="13.25" style="7" customWidth="1"/>
    <col min="4355" max="4355" width="20" style="7" customWidth="1"/>
    <col min="4356" max="4356" width="10.875" style="7" customWidth="1"/>
    <col min="4357" max="4357" width="24.625" style="7" customWidth="1"/>
    <col min="4358" max="4358" width="15" style="7" customWidth="1"/>
    <col min="4359" max="4359" width="9" style="7"/>
    <col min="4360" max="4360" width="13.625" style="7" customWidth="1"/>
    <col min="4361" max="4364" width="9" style="7"/>
    <col min="4365" max="4365" width="13.75" style="7" customWidth="1"/>
    <col min="4366" max="4366" width="18.75" style="7" customWidth="1"/>
    <col min="4367" max="4608" width="9" style="7"/>
    <col min="4609" max="4609" width="6.5" style="7" customWidth="1"/>
    <col min="4610" max="4610" width="13.25" style="7" customWidth="1"/>
    <col min="4611" max="4611" width="20" style="7" customWidth="1"/>
    <col min="4612" max="4612" width="10.875" style="7" customWidth="1"/>
    <col min="4613" max="4613" width="24.625" style="7" customWidth="1"/>
    <col min="4614" max="4614" width="15" style="7" customWidth="1"/>
    <col min="4615" max="4615" width="9" style="7"/>
    <col min="4616" max="4616" width="13.625" style="7" customWidth="1"/>
    <col min="4617" max="4620" width="9" style="7"/>
    <col min="4621" max="4621" width="13.75" style="7" customWidth="1"/>
    <col min="4622" max="4622" width="18.75" style="7" customWidth="1"/>
    <col min="4623" max="4864" width="9" style="7"/>
    <col min="4865" max="4865" width="6.5" style="7" customWidth="1"/>
    <col min="4866" max="4866" width="13.25" style="7" customWidth="1"/>
    <col min="4867" max="4867" width="20" style="7" customWidth="1"/>
    <col min="4868" max="4868" width="10.875" style="7" customWidth="1"/>
    <col min="4869" max="4869" width="24.625" style="7" customWidth="1"/>
    <col min="4870" max="4870" width="15" style="7" customWidth="1"/>
    <col min="4871" max="4871" width="9" style="7"/>
    <col min="4872" max="4872" width="13.625" style="7" customWidth="1"/>
    <col min="4873" max="4876" width="9" style="7"/>
    <col min="4877" max="4877" width="13.75" style="7" customWidth="1"/>
    <col min="4878" max="4878" width="18.75" style="7" customWidth="1"/>
    <col min="4879" max="5120" width="9" style="7"/>
    <col min="5121" max="5121" width="6.5" style="7" customWidth="1"/>
    <col min="5122" max="5122" width="13.25" style="7" customWidth="1"/>
    <col min="5123" max="5123" width="20" style="7" customWidth="1"/>
    <col min="5124" max="5124" width="10.875" style="7" customWidth="1"/>
    <col min="5125" max="5125" width="24.625" style="7" customWidth="1"/>
    <col min="5126" max="5126" width="15" style="7" customWidth="1"/>
    <col min="5127" max="5127" width="9" style="7"/>
    <col min="5128" max="5128" width="13.625" style="7" customWidth="1"/>
    <col min="5129" max="5132" width="9" style="7"/>
    <col min="5133" max="5133" width="13.75" style="7" customWidth="1"/>
    <col min="5134" max="5134" width="18.75" style="7" customWidth="1"/>
    <col min="5135" max="5376" width="9" style="7"/>
    <col min="5377" max="5377" width="6.5" style="7" customWidth="1"/>
    <col min="5378" max="5378" width="13.25" style="7" customWidth="1"/>
    <col min="5379" max="5379" width="20" style="7" customWidth="1"/>
    <col min="5380" max="5380" width="10.875" style="7" customWidth="1"/>
    <col min="5381" max="5381" width="24.625" style="7" customWidth="1"/>
    <col min="5382" max="5382" width="15" style="7" customWidth="1"/>
    <col min="5383" max="5383" width="9" style="7"/>
    <col min="5384" max="5384" width="13.625" style="7" customWidth="1"/>
    <col min="5385" max="5388" width="9" style="7"/>
    <col min="5389" max="5389" width="13.75" style="7" customWidth="1"/>
    <col min="5390" max="5390" width="18.75" style="7" customWidth="1"/>
    <col min="5391" max="5632" width="9" style="7"/>
    <col min="5633" max="5633" width="6.5" style="7" customWidth="1"/>
    <col min="5634" max="5634" width="13.25" style="7" customWidth="1"/>
    <col min="5635" max="5635" width="20" style="7" customWidth="1"/>
    <col min="5636" max="5636" width="10.875" style="7" customWidth="1"/>
    <col min="5637" max="5637" width="24.625" style="7" customWidth="1"/>
    <col min="5638" max="5638" width="15" style="7" customWidth="1"/>
    <col min="5639" max="5639" width="9" style="7"/>
    <col min="5640" max="5640" width="13.625" style="7" customWidth="1"/>
    <col min="5641" max="5644" width="9" style="7"/>
    <col min="5645" max="5645" width="13.75" style="7" customWidth="1"/>
    <col min="5646" max="5646" width="18.75" style="7" customWidth="1"/>
    <col min="5647" max="5888" width="9" style="7"/>
    <col min="5889" max="5889" width="6.5" style="7" customWidth="1"/>
    <col min="5890" max="5890" width="13.25" style="7" customWidth="1"/>
    <col min="5891" max="5891" width="20" style="7" customWidth="1"/>
    <col min="5892" max="5892" width="10.875" style="7" customWidth="1"/>
    <col min="5893" max="5893" width="24.625" style="7" customWidth="1"/>
    <col min="5894" max="5894" width="15" style="7" customWidth="1"/>
    <col min="5895" max="5895" width="9" style="7"/>
    <col min="5896" max="5896" width="13.625" style="7" customWidth="1"/>
    <col min="5897" max="5900" width="9" style="7"/>
    <col min="5901" max="5901" width="13.75" style="7" customWidth="1"/>
    <col min="5902" max="5902" width="18.75" style="7" customWidth="1"/>
    <col min="5903" max="6144" width="9" style="7"/>
    <col min="6145" max="6145" width="6.5" style="7" customWidth="1"/>
    <col min="6146" max="6146" width="13.25" style="7" customWidth="1"/>
    <col min="6147" max="6147" width="20" style="7" customWidth="1"/>
    <col min="6148" max="6148" width="10.875" style="7" customWidth="1"/>
    <col min="6149" max="6149" width="24.625" style="7" customWidth="1"/>
    <col min="6150" max="6150" width="15" style="7" customWidth="1"/>
    <col min="6151" max="6151" width="9" style="7"/>
    <col min="6152" max="6152" width="13.625" style="7" customWidth="1"/>
    <col min="6153" max="6156" width="9" style="7"/>
    <col min="6157" max="6157" width="13.75" style="7" customWidth="1"/>
    <col min="6158" max="6158" width="18.75" style="7" customWidth="1"/>
    <col min="6159" max="6400" width="9" style="7"/>
    <col min="6401" max="6401" width="6.5" style="7" customWidth="1"/>
    <col min="6402" max="6402" width="13.25" style="7" customWidth="1"/>
    <col min="6403" max="6403" width="20" style="7" customWidth="1"/>
    <col min="6404" max="6404" width="10.875" style="7" customWidth="1"/>
    <col min="6405" max="6405" width="24.625" style="7" customWidth="1"/>
    <col min="6406" max="6406" width="15" style="7" customWidth="1"/>
    <col min="6407" max="6407" width="9" style="7"/>
    <col min="6408" max="6408" width="13.625" style="7" customWidth="1"/>
    <col min="6409" max="6412" width="9" style="7"/>
    <col min="6413" max="6413" width="13.75" style="7" customWidth="1"/>
    <col min="6414" max="6414" width="18.75" style="7" customWidth="1"/>
    <col min="6415" max="6656" width="9" style="7"/>
    <col min="6657" max="6657" width="6.5" style="7" customWidth="1"/>
    <col min="6658" max="6658" width="13.25" style="7" customWidth="1"/>
    <col min="6659" max="6659" width="20" style="7" customWidth="1"/>
    <col min="6660" max="6660" width="10.875" style="7" customWidth="1"/>
    <col min="6661" max="6661" width="24.625" style="7" customWidth="1"/>
    <col min="6662" max="6662" width="15" style="7" customWidth="1"/>
    <col min="6663" max="6663" width="9" style="7"/>
    <col min="6664" max="6664" width="13.625" style="7" customWidth="1"/>
    <col min="6665" max="6668" width="9" style="7"/>
    <col min="6669" max="6669" width="13.75" style="7" customWidth="1"/>
    <col min="6670" max="6670" width="18.75" style="7" customWidth="1"/>
    <col min="6671" max="6912" width="9" style="7"/>
    <col min="6913" max="6913" width="6.5" style="7" customWidth="1"/>
    <col min="6914" max="6914" width="13.25" style="7" customWidth="1"/>
    <col min="6915" max="6915" width="20" style="7" customWidth="1"/>
    <col min="6916" max="6916" width="10.875" style="7" customWidth="1"/>
    <col min="6917" max="6917" width="24.625" style="7" customWidth="1"/>
    <col min="6918" max="6918" width="15" style="7" customWidth="1"/>
    <col min="6919" max="6919" width="9" style="7"/>
    <col min="6920" max="6920" width="13.625" style="7" customWidth="1"/>
    <col min="6921" max="6924" width="9" style="7"/>
    <col min="6925" max="6925" width="13.75" style="7" customWidth="1"/>
    <col min="6926" max="6926" width="18.75" style="7" customWidth="1"/>
    <col min="6927" max="7168" width="9" style="7"/>
    <col min="7169" max="7169" width="6.5" style="7" customWidth="1"/>
    <col min="7170" max="7170" width="13.25" style="7" customWidth="1"/>
    <col min="7171" max="7171" width="20" style="7" customWidth="1"/>
    <col min="7172" max="7172" width="10.875" style="7" customWidth="1"/>
    <col min="7173" max="7173" width="24.625" style="7" customWidth="1"/>
    <col min="7174" max="7174" width="15" style="7" customWidth="1"/>
    <col min="7175" max="7175" width="9" style="7"/>
    <col min="7176" max="7176" width="13.625" style="7" customWidth="1"/>
    <col min="7177" max="7180" width="9" style="7"/>
    <col min="7181" max="7181" width="13.75" style="7" customWidth="1"/>
    <col min="7182" max="7182" width="18.75" style="7" customWidth="1"/>
    <col min="7183" max="7424" width="9" style="7"/>
    <col min="7425" max="7425" width="6.5" style="7" customWidth="1"/>
    <col min="7426" max="7426" width="13.25" style="7" customWidth="1"/>
    <col min="7427" max="7427" width="20" style="7" customWidth="1"/>
    <col min="7428" max="7428" width="10.875" style="7" customWidth="1"/>
    <col min="7429" max="7429" width="24.625" style="7" customWidth="1"/>
    <col min="7430" max="7430" width="15" style="7" customWidth="1"/>
    <col min="7431" max="7431" width="9" style="7"/>
    <col min="7432" max="7432" width="13.625" style="7" customWidth="1"/>
    <col min="7433" max="7436" width="9" style="7"/>
    <col min="7437" max="7437" width="13.75" style="7" customWidth="1"/>
    <col min="7438" max="7438" width="18.75" style="7" customWidth="1"/>
    <col min="7439" max="7680" width="9" style="7"/>
    <col min="7681" max="7681" width="6.5" style="7" customWidth="1"/>
    <col min="7682" max="7682" width="13.25" style="7" customWidth="1"/>
    <col min="7683" max="7683" width="20" style="7" customWidth="1"/>
    <col min="7684" max="7684" width="10.875" style="7" customWidth="1"/>
    <col min="7685" max="7685" width="24.625" style="7" customWidth="1"/>
    <col min="7686" max="7686" width="15" style="7" customWidth="1"/>
    <col min="7687" max="7687" width="9" style="7"/>
    <col min="7688" max="7688" width="13.625" style="7" customWidth="1"/>
    <col min="7689" max="7692" width="9" style="7"/>
    <col min="7693" max="7693" width="13.75" style="7" customWidth="1"/>
    <col min="7694" max="7694" width="18.75" style="7" customWidth="1"/>
    <col min="7695" max="7936" width="9" style="7"/>
    <col min="7937" max="7937" width="6.5" style="7" customWidth="1"/>
    <col min="7938" max="7938" width="13.25" style="7" customWidth="1"/>
    <col min="7939" max="7939" width="20" style="7" customWidth="1"/>
    <col min="7940" max="7940" width="10.875" style="7" customWidth="1"/>
    <col min="7941" max="7941" width="24.625" style="7" customWidth="1"/>
    <col min="7942" max="7942" width="15" style="7" customWidth="1"/>
    <col min="7943" max="7943" width="9" style="7"/>
    <col min="7944" max="7944" width="13.625" style="7" customWidth="1"/>
    <col min="7945" max="7948" width="9" style="7"/>
    <col min="7949" max="7949" width="13.75" style="7" customWidth="1"/>
    <col min="7950" max="7950" width="18.75" style="7" customWidth="1"/>
    <col min="7951" max="8192" width="9" style="7"/>
    <col min="8193" max="8193" width="6.5" style="7" customWidth="1"/>
    <col min="8194" max="8194" width="13.25" style="7" customWidth="1"/>
    <col min="8195" max="8195" width="20" style="7" customWidth="1"/>
    <col min="8196" max="8196" width="10.875" style="7" customWidth="1"/>
    <col min="8197" max="8197" width="24.625" style="7" customWidth="1"/>
    <col min="8198" max="8198" width="15" style="7" customWidth="1"/>
    <col min="8199" max="8199" width="9" style="7"/>
    <col min="8200" max="8200" width="13.625" style="7" customWidth="1"/>
    <col min="8201" max="8204" width="9" style="7"/>
    <col min="8205" max="8205" width="13.75" style="7" customWidth="1"/>
    <col min="8206" max="8206" width="18.75" style="7" customWidth="1"/>
    <col min="8207" max="8448" width="9" style="7"/>
    <col min="8449" max="8449" width="6.5" style="7" customWidth="1"/>
    <col min="8450" max="8450" width="13.25" style="7" customWidth="1"/>
    <col min="8451" max="8451" width="20" style="7" customWidth="1"/>
    <col min="8452" max="8452" width="10.875" style="7" customWidth="1"/>
    <col min="8453" max="8453" width="24.625" style="7" customWidth="1"/>
    <col min="8454" max="8454" width="15" style="7" customWidth="1"/>
    <col min="8455" max="8455" width="9" style="7"/>
    <col min="8456" max="8456" width="13.625" style="7" customWidth="1"/>
    <col min="8457" max="8460" width="9" style="7"/>
    <col min="8461" max="8461" width="13.75" style="7" customWidth="1"/>
    <col min="8462" max="8462" width="18.75" style="7" customWidth="1"/>
    <col min="8463" max="8704" width="9" style="7"/>
    <col min="8705" max="8705" width="6.5" style="7" customWidth="1"/>
    <col min="8706" max="8706" width="13.25" style="7" customWidth="1"/>
    <col min="8707" max="8707" width="20" style="7" customWidth="1"/>
    <col min="8708" max="8708" width="10.875" style="7" customWidth="1"/>
    <col min="8709" max="8709" width="24.625" style="7" customWidth="1"/>
    <col min="8710" max="8710" width="15" style="7" customWidth="1"/>
    <col min="8711" max="8711" width="9" style="7"/>
    <col min="8712" max="8712" width="13.625" style="7" customWidth="1"/>
    <col min="8713" max="8716" width="9" style="7"/>
    <col min="8717" max="8717" width="13.75" style="7" customWidth="1"/>
    <col min="8718" max="8718" width="18.75" style="7" customWidth="1"/>
    <col min="8719" max="8960" width="9" style="7"/>
    <col min="8961" max="8961" width="6.5" style="7" customWidth="1"/>
    <col min="8962" max="8962" width="13.25" style="7" customWidth="1"/>
    <col min="8963" max="8963" width="20" style="7" customWidth="1"/>
    <col min="8964" max="8964" width="10.875" style="7" customWidth="1"/>
    <col min="8965" max="8965" width="24.625" style="7" customWidth="1"/>
    <col min="8966" max="8966" width="15" style="7" customWidth="1"/>
    <col min="8967" max="8967" width="9" style="7"/>
    <col min="8968" max="8968" width="13.625" style="7" customWidth="1"/>
    <col min="8969" max="8972" width="9" style="7"/>
    <col min="8973" max="8973" width="13.75" style="7" customWidth="1"/>
    <col min="8974" max="8974" width="18.75" style="7" customWidth="1"/>
    <col min="8975" max="9216" width="9" style="7"/>
    <col min="9217" max="9217" width="6.5" style="7" customWidth="1"/>
    <col min="9218" max="9218" width="13.25" style="7" customWidth="1"/>
    <col min="9219" max="9219" width="20" style="7" customWidth="1"/>
    <col min="9220" max="9220" width="10.875" style="7" customWidth="1"/>
    <col min="9221" max="9221" width="24.625" style="7" customWidth="1"/>
    <col min="9222" max="9222" width="15" style="7" customWidth="1"/>
    <col min="9223" max="9223" width="9" style="7"/>
    <col min="9224" max="9224" width="13.625" style="7" customWidth="1"/>
    <col min="9225" max="9228" width="9" style="7"/>
    <col min="9229" max="9229" width="13.75" style="7" customWidth="1"/>
    <col min="9230" max="9230" width="18.75" style="7" customWidth="1"/>
    <col min="9231" max="9472" width="9" style="7"/>
    <col min="9473" max="9473" width="6.5" style="7" customWidth="1"/>
    <col min="9474" max="9474" width="13.25" style="7" customWidth="1"/>
    <col min="9475" max="9475" width="20" style="7" customWidth="1"/>
    <col min="9476" max="9476" width="10.875" style="7" customWidth="1"/>
    <col min="9477" max="9477" width="24.625" style="7" customWidth="1"/>
    <col min="9478" max="9478" width="15" style="7" customWidth="1"/>
    <col min="9479" max="9479" width="9" style="7"/>
    <col min="9480" max="9480" width="13.625" style="7" customWidth="1"/>
    <col min="9481" max="9484" width="9" style="7"/>
    <col min="9485" max="9485" width="13.75" style="7" customWidth="1"/>
    <col min="9486" max="9486" width="18.75" style="7" customWidth="1"/>
    <col min="9487" max="9728" width="9" style="7"/>
    <col min="9729" max="9729" width="6.5" style="7" customWidth="1"/>
    <col min="9730" max="9730" width="13.25" style="7" customWidth="1"/>
    <col min="9731" max="9731" width="20" style="7" customWidth="1"/>
    <col min="9732" max="9732" width="10.875" style="7" customWidth="1"/>
    <col min="9733" max="9733" width="24.625" style="7" customWidth="1"/>
    <col min="9734" max="9734" width="15" style="7" customWidth="1"/>
    <col min="9735" max="9735" width="9" style="7"/>
    <col min="9736" max="9736" width="13.625" style="7" customWidth="1"/>
    <col min="9737" max="9740" width="9" style="7"/>
    <col min="9741" max="9741" width="13.75" style="7" customWidth="1"/>
    <col min="9742" max="9742" width="18.75" style="7" customWidth="1"/>
    <col min="9743" max="9984" width="9" style="7"/>
    <col min="9985" max="9985" width="6.5" style="7" customWidth="1"/>
    <col min="9986" max="9986" width="13.25" style="7" customWidth="1"/>
    <col min="9987" max="9987" width="20" style="7" customWidth="1"/>
    <col min="9988" max="9988" width="10.875" style="7" customWidth="1"/>
    <col min="9989" max="9989" width="24.625" style="7" customWidth="1"/>
    <col min="9990" max="9990" width="15" style="7" customWidth="1"/>
    <col min="9991" max="9991" width="9" style="7"/>
    <col min="9992" max="9992" width="13.625" style="7" customWidth="1"/>
    <col min="9993" max="9996" width="9" style="7"/>
    <col min="9997" max="9997" width="13.75" style="7" customWidth="1"/>
    <col min="9998" max="9998" width="18.75" style="7" customWidth="1"/>
    <col min="9999" max="10240" width="9" style="7"/>
    <col min="10241" max="10241" width="6.5" style="7" customWidth="1"/>
    <col min="10242" max="10242" width="13.25" style="7" customWidth="1"/>
    <col min="10243" max="10243" width="20" style="7" customWidth="1"/>
    <col min="10244" max="10244" width="10.875" style="7" customWidth="1"/>
    <col min="10245" max="10245" width="24.625" style="7" customWidth="1"/>
    <col min="10246" max="10246" width="15" style="7" customWidth="1"/>
    <col min="10247" max="10247" width="9" style="7"/>
    <col min="10248" max="10248" width="13.625" style="7" customWidth="1"/>
    <col min="10249" max="10252" width="9" style="7"/>
    <col min="10253" max="10253" width="13.75" style="7" customWidth="1"/>
    <col min="10254" max="10254" width="18.75" style="7" customWidth="1"/>
    <col min="10255" max="10496" width="9" style="7"/>
    <col min="10497" max="10497" width="6.5" style="7" customWidth="1"/>
    <col min="10498" max="10498" width="13.25" style="7" customWidth="1"/>
    <col min="10499" max="10499" width="20" style="7" customWidth="1"/>
    <col min="10500" max="10500" width="10.875" style="7" customWidth="1"/>
    <col min="10501" max="10501" width="24.625" style="7" customWidth="1"/>
    <col min="10502" max="10502" width="15" style="7" customWidth="1"/>
    <col min="10503" max="10503" width="9" style="7"/>
    <col min="10504" max="10504" width="13.625" style="7" customWidth="1"/>
    <col min="10505" max="10508" width="9" style="7"/>
    <col min="10509" max="10509" width="13.75" style="7" customWidth="1"/>
    <col min="10510" max="10510" width="18.75" style="7" customWidth="1"/>
    <col min="10511" max="10752" width="9" style="7"/>
    <col min="10753" max="10753" width="6.5" style="7" customWidth="1"/>
    <col min="10754" max="10754" width="13.25" style="7" customWidth="1"/>
    <col min="10755" max="10755" width="20" style="7" customWidth="1"/>
    <col min="10756" max="10756" width="10.875" style="7" customWidth="1"/>
    <col min="10757" max="10757" width="24.625" style="7" customWidth="1"/>
    <col min="10758" max="10758" width="15" style="7" customWidth="1"/>
    <col min="10759" max="10759" width="9" style="7"/>
    <col min="10760" max="10760" width="13.625" style="7" customWidth="1"/>
    <col min="10761" max="10764" width="9" style="7"/>
    <col min="10765" max="10765" width="13.75" style="7" customWidth="1"/>
    <col min="10766" max="10766" width="18.75" style="7" customWidth="1"/>
    <col min="10767" max="11008" width="9" style="7"/>
    <col min="11009" max="11009" width="6.5" style="7" customWidth="1"/>
    <col min="11010" max="11010" width="13.25" style="7" customWidth="1"/>
    <col min="11011" max="11011" width="20" style="7" customWidth="1"/>
    <col min="11012" max="11012" width="10.875" style="7" customWidth="1"/>
    <col min="11013" max="11013" width="24.625" style="7" customWidth="1"/>
    <col min="11014" max="11014" width="15" style="7" customWidth="1"/>
    <col min="11015" max="11015" width="9" style="7"/>
    <col min="11016" max="11016" width="13.625" style="7" customWidth="1"/>
    <col min="11017" max="11020" width="9" style="7"/>
    <col min="11021" max="11021" width="13.75" style="7" customWidth="1"/>
    <col min="11022" max="11022" width="18.75" style="7" customWidth="1"/>
    <col min="11023" max="11264" width="9" style="7"/>
    <col min="11265" max="11265" width="6.5" style="7" customWidth="1"/>
    <col min="11266" max="11266" width="13.25" style="7" customWidth="1"/>
    <col min="11267" max="11267" width="20" style="7" customWidth="1"/>
    <col min="11268" max="11268" width="10.875" style="7" customWidth="1"/>
    <col min="11269" max="11269" width="24.625" style="7" customWidth="1"/>
    <col min="11270" max="11270" width="15" style="7" customWidth="1"/>
    <col min="11271" max="11271" width="9" style="7"/>
    <col min="11272" max="11272" width="13.625" style="7" customWidth="1"/>
    <col min="11273" max="11276" width="9" style="7"/>
    <col min="11277" max="11277" width="13.75" style="7" customWidth="1"/>
    <col min="11278" max="11278" width="18.75" style="7" customWidth="1"/>
    <col min="11279" max="11520" width="9" style="7"/>
    <col min="11521" max="11521" width="6.5" style="7" customWidth="1"/>
    <col min="11522" max="11522" width="13.25" style="7" customWidth="1"/>
    <col min="11523" max="11523" width="20" style="7" customWidth="1"/>
    <col min="11524" max="11524" width="10.875" style="7" customWidth="1"/>
    <col min="11525" max="11525" width="24.625" style="7" customWidth="1"/>
    <col min="11526" max="11526" width="15" style="7" customWidth="1"/>
    <col min="11527" max="11527" width="9" style="7"/>
    <col min="11528" max="11528" width="13.625" style="7" customWidth="1"/>
    <col min="11529" max="11532" width="9" style="7"/>
    <col min="11533" max="11533" width="13.75" style="7" customWidth="1"/>
    <col min="11534" max="11534" width="18.75" style="7" customWidth="1"/>
    <col min="11535" max="11776" width="9" style="7"/>
    <col min="11777" max="11777" width="6.5" style="7" customWidth="1"/>
    <col min="11778" max="11778" width="13.25" style="7" customWidth="1"/>
    <col min="11779" max="11779" width="20" style="7" customWidth="1"/>
    <col min="11780" max="11780" width="10.875" style="7" customWidth="1"/>
    <col min="11781" max="11781" width="24.625" style="7" customWidth="1"/>
    <col min="11782" max="11782" width="15" style="7" customWidth="1"/>
    <col min="11783" max="11783" width="9" style="7"/>
    <col min="11784" max="11784" width="13.625" style="7" customWidth="1"/>
    <col min="11785" max="11788" width="9" style="7"/>
    <col min="11789" max="11789" width="13.75" style="7" customWidth="1"/>
    <col min="11790" max="11790" width="18.75" style="7" customWidth="1"/>
    <col min="11791" max="12032" width="9" style="7"/>
    <col min="12033" max="12033" width="6.5" style="7" customWidth="1"/>
    <col min="12034" max="12034" width="13.25" style="7" customWidth="1"/>
    <col min="12035" max="12035" width="20" style="7" customWidth="1"/>
    <col min="12036" max="12036" width="10.875" style="7" customWidth="1"/>
    <col min="12037" max="12037" width="24.625" style="7" customWidth="1"/>
    <col min="12038" max="12038" width="15" style="7" customWidth="1"/>
    <col min="12039" max="12039" width="9" style="7"/>
    <col min="12040" max="12040" width="13.625" style="7" customWidth="1"/>
    <col min="12041" max="12044" width="9" style="7"/>
    <col min="12045" max="12045" width="13.75" style="7" customWidth="1"/>
    <col min="12046" max="12046" width="18.75" style="7" customWidth="1"/>
    <col min="12047" max="12288" width="9" style="7"/>
    <col min="12289" max="12289" width="6.5" style="7" customWidth="1"/>
    <col min="12290" max="12290" width="13.25" style="7" customWidth="1"/>
    <col min="12291" max="12291" width="20" style="7" customWidth="1"/>
    <col min="12292" max="12292" width="10.875" style="7" customWidth="1"/>
    <col min="12293" max="12293" width="24.625" style="7" customWidth="1"/>
    <col min="12294" max="12294" width="15" style="7" customWidth="1"/>
    <col min="12295" max="12295" width="9" style="7"/>
    <col min="12296" max="12296" width="13.625" style="7" customWidth="1"/>
    <col min="12297" max="12300" width="9" style="7"/>
    <col min="12301" max="12301" width="13.75" style="7" customWidth="1"/>
    <col min="12302" max="12302" width="18.75" style="7" customWidth="1"/>
    <col min="12303" max="12544" width="9" style="7"/>
    <col min="12545" max="12545" width="6.5" style="7" customWidth="1"/>
    <col min="12546" max="12546" width="13.25" style="7" customWidth="1"/>
    <col min="12547" max="12547" width="20" style="7" customWidth="1"/>
    <col min="12548" max="12548" width="10.875" style="7" customWidth="1"/>
    <col min="12549" max="12549" width="24.625" style="7" customWidth="1"/>
    <col min="12550" max="12550" width="15" style="7" customWidth="1"/>
    <col min="12551" max="12551" width="9" style="7"/>
    <col min="12552" max="12552" width="13.625" style="7" customWidth="1"/>
    <col min="12553" max="12556" width="9" style="7"/>
    <col min="12557" max="12557" width="13.75" style="7" customWidth="1"/>
    <col min="12558" max="12558" width="18.75" style="7" customWidth="1"/>
    <col min="12559" max="12800" width="9" style="7"/>
    <col min="12801" max="12801" width="6.5" style="7" customWidth="1"/>
    <col min="12802" max="12802" width="13.25" style="7" customWidth="1"/>
    <col min="12803" max="12803" width="20" style="7" customWidth="1"/>
    <col min="12804" max="12804" width="10.875" style="7" customWidth="1"/>
    <col min="12805" max="12805" width="24.625" style="7" customWidth="1"/>
    <col min="12806" max="12806" width="15" style="7" customWidth="1"/>
    <col min="12807" max="12807" width="9" style="7"/>
    <col min="12808" max="12808" width="13.625" style="7" customWidth="1"/>
    <col min="12809" max="12812" width="9" style="7"/>
    <col min="12813" max="12813" width="13.75" style="7" customWidth="1"/>
    <col min="12814" max="12814" width="18.75" style="7" customWidth="1"/>
    <col min="12815" max="13056" width="9" style="7"/>
    <col min="13057" max="13057" width="6.5" style="7" customWidth="1"/>
    <col min="13058" max="13058" width="13.25" style="7" customWidth="1"/>
    <col min="13059" max="13059" width="20" style="7" customWidth="1"/>
    <col min="13060" max="13060" width="10.875" style="7" customWidth="1"/>
    <col min="13061" max="13061" width="24.625" style="7" customWidth="1"/>
    <col min="13062" max="13062" width="15" style="7" customWidth="1"/>
    <col min="13063" max="13063" width="9" style="7"/>
    <col min="13064" max="13064" width="13.625" style="7" customWidth="1"/>
    <col min="13065" max="13068" width="9" style="7"/>
    <col min="13069" max="13069" width="13.75" style="7" customWidth="1"/>
    <col min="13070" max="13070" width="18.75" style="7" customWidth="1"/>
    <col min="13071" max="13312" width="9" style="7"/>
    <col min="13313" max="13313" width="6.5" style="7" customWidth="1"/>
    <col min="13314" max="13314" width="13.25" style="7" customWidth="1"/>
    <col min="13315" max="13315" width="20" style="7" customWidth="1"/>
    <col min="13316" max="13316" width="10.875" style="7" customWidth="1"/>
    <col min="13317" max="13317" width="24.625" style="7" customWidth="1"/>
    <col min="13318" max="13318" width="15" style="7" customWidth="1"/>
    <col min="13319" max="13319" width="9" style="7"/>
    <col min="13320" max="13320" width="13.625" style="7" customWidth="1"/>
    <col min="13321" max="13324" width="9" style="7"/>
    <col min="13325" max="13325" width="13.75" style="7" customWidth="1"/>
    <col min="13326" max="13326" width="18.75" style="7" customWidth="1"/>
    <col min="13327" max="13568" width="9" style="7"/>
    <col min="13569" max="13569" width="6.5" style="7" customWidth="1"/>
    <col min="13570" max="13570" width="13.25" style="7" customWidth="1"/>
    <col min="13571" max="13571" width="20" style="7" customWidth="1"/>
    <col min="13572" max="13572" width="10.875" style="7" customWidth="1"/>
    <col min="13573" max="13573" width="24.625" style="7" customWidth="1"/>
    <col min="13574" max="13574" width="15" style="7" customWidth="1"/>
    <col min="13575" max="13575" width="9" style="7"/>
    <col min="13576" max="13576" width="13.625" style="7" customWidth="1"/>
    <col min="13577" max="13580" width="9" style="7"/>
    <col min="13581" max="13581" width="13.75" style="7" customWidth="1"/>
    <col min="13582" max="13582" width="18.75" style="7" customWidth="1"/>
    <col min="13583" max="13824" width="9" style="7"/>
    <col min="13825" max="13825" width="6.5" style="7" customWidth="1"/>
    <col min="13826" max="13826" width="13.25" style="7" customWidth="1"/>
    <col min="13827" max="13827" width="20" style="7" customWidth="1"/>
    <col min="13828" max="13828" width="10.875" style="7" customWidth="1"/>
    <col min="13829" max="13829" width="24.625" style="7" customWidth="1"/>
    <col min="13830" max="13830" width="15" style="7" customWidth="1"/>
    <col min="13831" max="13831" width="9" style="7"/>
    <col min="13832" max="13832" width="13.625" style="7" customWidth="1"/>
    <col min="13833" max="13836" width="9" style="7"/>
    <col min="13837" max="13837" width="13.75" style="7" customWidth="1"/>
    <col min="13838" max="13838" width="18.75" style="7" customWidth="1"/>
    <col min="13839" max="14080" width="9" style="7"/>
    <col min="14081" max="14081" width="6.5" style="7" customWidth="1"/>
    <col min="14082" max="14082" width="13.25" style="7" customWidth="1"/>
    <col min="14083" max="14083" width="20" style="7" customWidth="1"/>
    <col min="14084" max="14084" width="10.875" style="7" customWidth="1"/>
    <col min="14085" max="14085" width="24.625" style="7" customWidth="1"/>
    <col min="14086" max="14086" width="15" style="7" customWidth="1"/>
    <col min="14087" max="14087" width="9" style="7"/>
    <col min="14088" max="14088" width="13.625" style="7" customWidth="1"/>
    <col min="14089" max="14092" width="9" style="7"/>
    <col min="14093" max="14093" width="13.75" style="7" customWidth="1"/>
    <col min="14094" max="14094" width="18.75" style="7" customWidth="1"/>
    <col min="14095" max="14336" width="9" style="7"/>
    <col min="14337" max="14337" width="6.5" style="7" customWidth="1"/>
    <col min="14338" max="14338" width="13.25" style="7" customWidth="1"/>
    <col min="14339" max="14339" width="20" style="7" customWidth="1"/>
    <col min="14340" max="14340" width="10.875" style="7" customWidth="1"/>
    <col min="14341" max="14341" width="24.625" style="7" customWidth="1"/>
    <col min="14342" max="14342" width="15" style="7" customWidth="1"/>
    <col min="14343" max="14343" width="9" style="7"/>
    <col min="14344" max="14344" width="13.625" style="7" customWidth="1"/>
    <col min="14345" max="14348" width="9" style="7"/>
    <col min="14349" max="14349" width="13.75" style="7" customWidth="1"/>
    <col min="14350" max="14350" width="18.75" style="7" customWidth="1"/>
    <col min="14351" max="14592" width="9" style="7"/>
    <col min="14593" max="14593" width="6.5" style="7" customWidth="1"/>
    <col min="14594" max="14594" width="13.25" style="7" customWidth="1"/>
    <col min="14595" max="14595" width="20" style="7" customWidth="1"/>
    <col min="14596" max="14596" width="10.875" style="7" customWidth="1"/>
    <col min="14597" max="14597" width="24.625" style="7" customWidth="1"/>
    <col min="14598" max="14598" width="15" style="7" customWidth="1"/>
    <col min="14599" max="14599" width="9" style="7"/>
    <col min="14600" max="14600" width="13.625" style="7" customWidth="1"/>
    <col min="14601" max="14604" width="9" style="7"/>
    <col min="14605" max="14605" width="13.75" style="7" customWidth="1"/>
    <col min="14606" max="14606" width="18.75" style="7" customWidth="1"/>
    <col min="14607" max="14848" width="9" style="7"/>
    <col min="14849" max="14849" width="6.5" style="7" customWidth="1"/>
    <col min="14850" max="14850" width="13.25" style="7" customWidth="1"/>
    <col min="14851" max="14851" width="20" style="7" customWidth="1"/>
    <col min="14852" max="14852" width="10.875" style="7" customWidth="1"/>
    <col min="14853" max="14853" width="24.625" style="7" customWidth="1"/>
    <col min="14854" max="14854" width="15" style="7" customWidth="1"/>
    <col min="14855" max="14855" width="9" style="7"/>
    <col min="14856" max="14856" width="13.625" style="7" customWidth="1"/>
    <col min="14857" max="14860" width="9" style="7"/>
    <col min="14861" max="14861" width="13.75" style="7" customWidth="1"/>
    <col min="14862" max="14862" width="18.75" style="7" customWidth="1"/>
    <col min="14863" max="15104" width="9" style="7"/>
    <col min="15105" max="15105" width="6.5" style="7" customWidth="1"/>
    <col min="15106" max="15106" width="13.25" style="7" customWidth="1"/>
    <col min="15107" max="15107" width="20" style="7" customWidth="1"/>
    <col min="15108" max="15108" width="10.875" style="7" customWidth="1"/>
    <col min="15109" max="15109" width="24.625" style="7" customWidth="1"/>
    <col min="15110" max="15110" width="15" style="7" customWidth="1"/>
    <col min="15111" max="15111" width="9" style="7"/>
    <col min="15112" max="15112" width="13.625" style="7" customWidth="1"/>
    <col min="15113" max="15116" width="9" style="7"/>
    <col min="15117" max="15117" width="13.75" style="7" customWidth="1"/>
    <col min="15118" max="15118" width="18.75" style="7" customWidth="1"/>
    <col min="15119" max="15360" width="9" style="7"/>
    <col min="15361" max="15361" width="6.5" style="7" customWidth="1"/>
    <col min="15362" max="15362" width="13.25" style="7" customWidth="1"/>
    <col min="15363" max="15363" width="20" style="7" customWidth="1"/>
    <col min="15364" max="15364" width="10.875" style="7" customWidth="1"/>
    <col min="15365" max="15365" width="24.625" style="7" customWidth="1"/>
    <col min="15366" max="15366" width="15" style="7" customWidth="1"/>
    <col min="15367" max="15367" width="9" style="7"/>
    <col min="15368" max="15368" width="13.625" style="7" customWidth="1"/>
    <col min="15369" max="15372" width="9" style="7"/>
    <col min="15373" max="15373" width="13.75" style="7" customWidth="1"/>
    <col min="15374" max="15374" width="18.75" style="7" customWidth="1"/>
    <col min="15375" max="15616" width="9" style="7"/>
    <col min="15617" max="15617" width="6.5" style="7" customWidth="1"/>
    <col min="15618" max="15618" width="13.25" style="7" customWidth="1"/>
    <col min="15619" max="15619" width="20" style="7" customWidth="1"/>
    <col min="15620" max="15620" width="10.875" style="7" customWidth="1"/>
    <col min="15621" max="15621" width="24.625" style="7" customWidth="1"/>
    <col min="15622" max="15622" width="15" style="7" customWidth="1"/>
    <col min="15623" max="15623" width="9" style="7"/>
    <col min="15624" max="15624" width="13.625" style="7" customWidth="1"/>
    <col min="15625" max="15628" width="9" style="7"/>
    <col min="15629" max="15629" width="13.75" style="7" customWidth="1"/>
    <col min="15630" max="15630" width="18.75" style="7" customWidth="1"/>
    <col min="15631" max="15872" width="9" style="7"/>
    <col min="15873" max="15873" width="6.5" style="7" customWidth="1"/>
    <col min="15874" max="15874" width="13.25" style="7" customWidth="1"/>
    <col min="15875" max="15875" width="20" style="7" customWidth="1"/>
    <col min="15876" max="15876" width="10.875" style="7" customWidth="1"/>
    <col min="15877" max="15877" width="24.625" style="7" customWidth="1"/>
    <col min="15878" max="15878" width="15" style="7" customWidth="1"/>
    <col min="15879" max="15879" width="9" style="7"/>
    <col min="15880" max="15880" width="13.625" style="7" customWidth="1"/>
    <col min="15881" max="15884" width="9" style="7"/>
    <col min="15885" max="15885" width="13.75" style="7" customWidth="1"/>
    <col min="15886" max="15886" width="18.75" style="7" customWidth="1"/>
    <col min="15887" max="16128" width="9" style="7"/>
    <col min="16129" max="16129" width="6.5" style="7" customWidth="1"/>
    <col min="16130" max="16130" width="13.25" style="7" customWidth="1"/>
    <col min="16131" max="16131" width="20" style="7" customWidth="1"/>
    <col min="16132" max="16132" width="10.875" style="7" customWidth="1"/>
    <col min="16133" max="16133" width="24.625" style="7" customWidth="1"/>
    <col min="16134" max="16134" width="15" style="7" customWidth="1"/>
    <col min="16135" max="16135" width="9" style="7"/>
    <col min="16136" max="16136" width="13.625" style="7" customWidth="1"/>
    <col min="16137" max="16140" width="9" style="7"/>
    <col min="16141" max="16141" width="13.75" style="7" customWidth="1"/>
    <col min="16142" max="16142" width="18.75" style="7" customWidth="1"/>
    <col min="16143" max="16384" width="9" style="7"/>
  </cols>
  <sheetData>
    <row r="1" spans="1:14">
      <c r="A1" s="155" t="s">
        <v>447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>
      <c r="A3" s="140" t="s">
        <v>0</v>
      </c>
      <c r="B3" s="140" t="s">
        <v>55</v>
      </c>
      <c r="C3" s="140" t="s">
        <v>56</v>
      </c>
      <c r="D3" s="140" t="s">
        <v>57</v>
      </c>
      <c r="E3" s="140" t="s">
        <v>58</v>
      </c>
      <c r="F3" s="140" t="s">
        <v>59</v>
      </c>
      <c r="G3" s="140" t="s">
        <v>60</v>
      </c>
      <c r="H3" s="140" t="s">
        <v>61</v>
      </c>
      <c r="I3" s="140" t="s">
        <v>62</v>
      </c>
      <c r="J3" s="140" t="s">
        <v>63</v>
      </c>
      <c r="K3" s="140" t="s">
        <v>64</v>
      </c>
      <c r="L3" s="140" t="s">
        <v>65</v>
      </c>
      <c r="M3" s="140" t="s">
        <v>448</v>
      </c>
      <c r="N3" s="140" t="s">
        <v>67</v>
      </c>
    </row>
    <row r="4" spans="1:14">
      <c r="A4" s="45">
        <v>1</v>
      </c>
      <c r="B4" s="45" t="s">
        <v>449</v>
      </c>
      <c r="C4" s="45" t="s">
        <v>450</v>
      </c>
      <c r="D4" s="45" t="s">
        <v>257</v>
      </c>
      <c r="E4" s="45" t="s">
        <v>444</v>
      </c>
      <c r="F4" s="45"/>
      <c r="G4" s="45" t="s">
        <v>180</v>
      </c>
      <c r="H4" s="45">
        <v>162</v>
      </c>
      <c r="I4" s="45" t="s">
        <v>35</v>
      </c>
      <c r="J4" s="45" t="s">
        <v>35</v>
      </c>
      <c r="K4" s="45" t="s">
        <v>74</v>
      </c>
      <c r="L4" s="45" t="s">
        <v>451</v>
      </c>
      <c r="M4" s="45">
        <v>15804889781</v>
      </c>
      <c r="N4" s="45"/>
    </row>
    <row r="5" spans="1:14">
      <c r="A5" s="45">
        <v>2</v>
      </c>
      <c r="B5" s="45" t="s">
        <v>449</v>
      </c>
      <c r="C5" s="45" t="s">
        <v>450</v>
      </c>
      <c r="D5" s="45" t="s">
        <v>257</v>
      </c>
      <c r="E5" s="45" t="s">
        <v>452</v>
      </c>
      <c r="F5" s="45" t="s">
        <v>453</v>
      </c>
      <c r="G5" s="45" t="s">
        <v>150</v>
      </c>
      <c r="H5" s="45">
        <v>1000</v>
      </c>
      <c r="I5" s="45" t="s">
        <v>35</v>
      </c>
      <c r="J5" s="45" t="s">
        <v>35</v>
      </c>
      <c r="K5" s="45" t="s">
        <v>74</v>
      </c>
      <c r="L5" s="45" t="s">
        <v>451</v>
      </c>
      <c r="M5" s="45">
        <v>15804889781</v>
      </c>
      <c r="N5" s="45"/>
    </row>
    <row r="6" spans="1:14">
      <c r="A6" s="45">
        <v>3</v>
      </c>
      <c r="B6" s="45" t="s">
        <v>449</v>
      </c>
      <c r="C6" s="45" t="s">
        <v>450</v>
      </c>
      <c r="D6" s="45" t="s">
        <v>257</v>
      </c>
      <c r="E6" s="45" t="s">
        <v>454</v>
      </c>
      <c r="F6" s="45" t="s">
        <v>455</v>
      </c>
      <c r="G6" s="45" t="s">
        <v>153</v>
      </c>
      <c r="H6" s="45">
        <v>2250</v>
      </c>
      <c r="I6" s="45" t="s">
        <v>35</v>
      </c>
      <c r="J6" s="45" t="s">
        <v>35</v>
      </c>
      <c r="K6" s="45" t="s">
        <v>74</v>
      </c>
      <c r="L6" s="45" t="s">
        <v>451</v>
      </c>
      <c r="M6" s="45">
        <v>15804889781</v>
      </c>
      <c r="N6" s="45"/>
    </row>
    <row r="7" spans="1:14">
      <c r="A7" s="45">
        <v>4</v>
      </c>
      <c r="B7" s="45" t="s">
        <v>449</v>
      </c>
      <c r="C7" s="45" t="s">
        <v>450</v>
      </c>
      <c r="D7" s="45" t="s">
        <v>257</v>
      </c>
      <c r="E7" s="45" t="s">
        <v>456</v>
      </c>
      <c r="F7" s="45" t="s">
        <v>457</v>
      </c>
      <c r="G7" s="45" t="s">
        <v>8</v>
      </c>
      <c r="H7" s="45">
        <v>7.3</v>
      </c>
      <c r="I7" s="45" t="s">
        <v>35</v>
      </c>
      <c r="J7" s="45" t="s">
        <v>35</v>
      </c>
      <c r="K7" s="45" t="s">
        <v>74</v>
      </c>
      <c r="L7" s="45" t="s">
        <v>451</v>
      </c>
      <c r="M7" s="45">
        <v>15804889781</v>
      </c>
      <c r="N7" s="45"/>
    </row>
    <row r="8" spans="1:14">
      <c r="A8" s="45">
        <v>5</v>
      </c>
      <c r="B8" s="45" t="s">
        <v>449</v>
      </c>
      <c r="C8" s="45" t="s">
        <v>458</v>
      </c>
      <c r="D8" s="45" t="s">
        <v>811</v>
      </c>
      <c r="E8" s="45" t="s">
        <v>266</v>
      </c>
      <c r="F8" s="45" t="s">
        <v>460</v>
      </c>
      <c r="G8" s="45" t="s">
        <v>8</v>
      </c>
      <c r="H8" s="45">
        <v>8</v>
      </c>
      <c r="I8" s="45" t="s">
        <v>35</v>
      </c>
      <c r="J8" s="45" t="s">
        <v>35</v>
      </c>
      <c r="K8" s="45" t="s">
        <v>74</v>
      </c>
      <c r="L8" s="45" t="s">
        <v>319</v>
      </c>
      <c r="M8" s="45">
        <v>15848171810</v>
      </c>
      <c r="N8" s="45"/>
    </row>
    <row r="9" spans="1:14">
      <c r="A9" s="45">
        <v>6</v>
      </c>
      <c r="B9" s="45" t="s">
        <v>449</v>
      </c>
      <c r="C9" s="45" t="s">
        <v>461</v>
      </c>
      <c r="D9" s="45" t="s">
        <v>257</v>
      </c>
      <c r="E9" s="45" t="s">
        <v>462</v>
      </c>
      <c r="F9" s="45" t="s">
        <v>463</v>
      </c>
      <c r="G9" s="45" t="s">
        <v>464</v>
      </c>
      <c r="H9" s="45">
        <v>246</v>
      </c>
      <c r="I9" s="45" t="s">
        <v>35</v>
      </c>
      <c r="J9" s="45" t="s">
        <v>35</v>
      </c>
      <c r="K9" s="45" t="s">
        <v>74</v>
      </c>
      <c r="L9" s="45" t="s">
        <v>465</v>
      </c>
      <c r="M9" s="45">
        <v>17647437444</v>
      </c>
      <c r="N9" s="45"/>
    </row>
    <row r="10" spans="1:14">
      <c r="A10" s="45">
        <v>7</v>
      </c>
      <c r="B10" s="45" t="s">
        <v>449</v>
      </c>
      <c r="C10" s="45" t="s">
        <v>461</v>
      </c>
      <c r="D10" s="45" t="s">
        <v>257</v>
      </c>
      <c r="E10" s="45" t="s">
        <v>466</v>
      </c>
      <c r="F10" s="45" t="s">
        <v>463</v>
      </c>
      <c r="G10" s="45" t="s">
        <v>464</v>
      </c>
      <c r="H10" s="45">
        <v>107</v>
      </c>
      <c r="I10" s="45" t="s">
        <v>35</v>
      </c>
      <c r="J10" s="45" t="s">
        <v>35</v>
      </c>
      <c r="K10" s="45" t="s">
        <v>74</v>
      </c>
      <c r="L10" s="45" t="s">
        <v>465</v>
      </c>
      <c r="M10" s="45">
        <v>17647437444</v>
      </c>
      <c r="N10" s="45"/>
    </row>
    <row r="11" spans="1:14">
      <c r="A11" s="45">
        <v>8</v>
      </c>
      <c r="B11" s="45" t="s">
        <v>449</v>
      </c>
      <c r="C11" s="45" t="s">
        <v>461</v>
      </c>
      <c r="D11" s="45" t="s">
        <v>257</v>
      </c>
      <c r="E11" s="45" t="s">
        <v>467</v>
      </c>
      <c r="F11" s="45" t="s">
        <v>463</v>
      </c>
      <c r="G11" s="45" t="s">
        <v>464</v>
      </c>
      <c r="H11" s="45">
        <v>247</v>
      </c>
      <c r="I11" s="45" t="s">
        <v>35</v>
      </c>
      <c r="J11" s="45" t="s">
        <v>35</v>
      </c>
      <c r="K11" s="45" t="s">
        <v>74</v>
      </c>
      <c r="L11" s="45" t="s">
        <v>465</v>
      </c>
      <c r="M11" s="45">
        <v>17647437444</v>
      </c>
      <c r="N11" s="45"/>
    </row>
    <row r="12" spans="1:14">
      <c r="A12" s="45">
        <v>9</v>
      </c>
      <c r="B12" s="45" t="s">
        <v>449</v>
      </c>
      <c r="C12" s="45" t="s">
        <v>461</v>
      </c>
      <c r="D12" s="45" t="s">
        <v>257</v>
      </c>
      <c r="E12" s="45" t="s">
        <v>468</v>
      </c>
      <c r="F12" s="45" t="s">
        <v>463</v>
      </c>
      <c r="G12" s="45" t="s">
        <v>464</v>
      </c>
      <c r="H12" s="45">
        <v>141</v>
      </c>
      <c r="I12" s="45" t="s">
        <v>35</v>
      </c>
      <c r="J12" s="45" t="s">
        <v>35</v>
      </c>
      <c r="K12" s="45" t="s">
        <v>74</v>
      </c>
      <c r="L12" s="45" t="s">
        <v>465</v>
      </c>
      <c r="M12" s="45">
        <v>17647437444</v>
      </c>
      <c r="N12" s="45"/>
    </row>
    <row r="13" spans="1:14">
      <c r="A13" s="45">
        <v>10</v>
      </c>
      <c r="B13" s="45" t="s">
        <v>449</v>
      </c>
      <c r="C13" s="45" t="s">
        <v>461</v>
      </c>
      <c r="D13" s="45" t="s">
        <v>257</v>
      </c>
      <c r="E13" s="45" t="s">
        <v>469</v>
      </c>
      <c r="F13" s="45" t="s">
        <v>463</v>
      </c>
      <c r="G13" s="45" t="s">
        <v>464</v>
      </c>
      <c r="H13" s="45">
        <v>351</v>
      </c>
      <c r="I13" s="45" t="s">
        <v>35</v>
      </c>
      <c r="J13" s="45" t="s">
        <v>35</v>
      </c>
      <c r="K13" s="45" t="s">
        <v>74</v>
      </c>
      <c r="L13" s="45" t="s">
        <v>465</v>
      </c>
      <c r="M13" s="45">
        <v>17647437444</v>
      </c>
      <c r="N13" s="45"/>
    </row>
    <row r="14" spans="1:14">
      <c r="A14" s="45">
        <v>11</v>
      </c>
      <c r="B14" s="45" t="s">
        <v>449</v>
      </c>
      <c r="C14" s="45" t="s">
        <v>461</v>
      </c>
      <c r="D14" s="45" t="s">
        <v>257</v>
      </c>
      <c r="E14" s="45" t="s">
        <v>470</v>
      </c>
      <c r="F14" s="45" t="s">
        <v>463</v>
      </c>
      <c r="G14" s="45" t="s">
        <v>464</v>
      </c>
      <c r="H14" s="45">
        <v>470</v>
      </c>
      <c r="I14" s="45" t="s">
        <v>35</v>
      </c>
      <c r="J14" s="45" t="s">
        <v>35</v>
      </c>
      <c r="K14" s="45" t="s">
        <v>74</v>
      </c>
      <c r="L14" s="45" t="s">
        <v>465</v>
      </c>
      <c r="M14" s="45">
        <v>17647437444</v>
      </c>
      <c r="N14" s="45"/>
    </row>
    <row r="15" spans="1:14">
      <c r="A15" s="45">
        <v>12</v>
      </c>
      <c r="B15" s="45" t="s">
        <v>449</v>
      </c>
      <c r="C15" s="45" t="s">
        <v>461</v>
      </c>
      <c r="D15" s="45" t="s">
        <v>257</v>
      </c>
      <c r="E15" s="45" t="s">
        <v>471</v>
      </c>
      <c r="F15" s="45" t="s">
        <v>472</v>
      </c>
      <c r="G15" s="45" t="s">
        <v>233</v>
      </c>
      <c r="H15" s="45">
        <v>379</v>
      </c>
      <c r="I15" s="45" t="s">
        <v>35</v>
      </c>
      <c r="J15" s="45" t="s">
        <v>35</v>
      </c>
      <c r="K15" s="45" t="s">
        <v>74</v>
      </c>
      <c r="L15" s="45" t="s">
        <v>465</v>
      </c>
      <c r="M15" s="45">
        <v>17647437444</v>
      </c>
      <c r="N15" s="45"/>
    </row>
    <row r="16" spans="1:14" ht="14.25">
      <c r="A16" s="45">
        <v>13</v>
      </c>
      <c r="B16" s="126" t="s">
        <v>684</v>
      </c>
      <c r="C16" s="126" t="s">
        <v>685</v>
      </c>
      <c r="D16" s="127" t="s">
        <v>686</v>
      </c>
      <c r="E16" s="126" t="s">
        <v>337</v>
      </c>
      <c r="F16" s="126" t="s">
        <v>472</v>
      </c>
      <c r="G16" s="126" t="s">
        <v>8</v>
      </c>
      <c r="H16" s="126">
        <v>180</v>
      </c>
      <c r="I16" s="126">
        <v>5200</v>
      </c>
      <c r="J16" s="126">
        <f t="shared" ref="J16:J22" si="0">H16*I16</f>
        <v>936000</v>
      </c>
      <c r="K16" s="126" t="s">
        <v>25</v>
      </c>
      <c r="L16" s="126" t="s">
        <v>687</v>
      </c>
      <c r="M16" s="126">
        <v>13848003200</v>
      </c>
      <c r="N16" s="126"/>
    </row>
    <row r="17" spans="1:14" ht="14.25">
      <c r="A17" s="45">
        <v>14</v>
      </c>
      <c r="B17" s="126" t="s">
        <v>684</v>
      </c>
      <c r="C17" s="126" t="s">
        <v>685</v>
      </c>
      <c r="D17" s="127" t="s">
        <v>686</v>
      </c>
      <c r="E17" s="126" t="s">
        <v>337</v>
      </c>
      <c r="F17" s="126" t="s">
        <v>472</v>
      </c>
      <c r="G17" s="126" t="s">
        <v>8</v>
      </c>
      <c r="H17" s="126">
        <v>420</v>
      </c>
      <c r="I17" s="126">
        <v>5200</v>
      </c>
      <c r="J17" s="126">
        <f t="shared" si="0"/>
        <v>2184000</v>
      </c>
      <c r="K17" s="126" t="s">
        <v>74</v>
      </c>
      <c r="L17" s="126" t="s">
        <v>687</v>
      </c>
      <c r="M17" s="126">
        <v>13848003200</v>
      </c>
      <c r="N17" s="126"/>
    </row>
    <row r="18" spans="1:14" ht="14.25">
      <c r="A18" s="45">
        <v>15</v>
      </c>
      <c r="B18" s="126" t="s">
        <v>684</v>
      </c>
      <c r="C18" s="126" t="s">
        <v>685</v>
      </c>
      <c r="D18" s="127" t="s">
        <v>686</v>
      </c>
      <c r="E18" s="126" t="s">
        <v>473</v>
      </c>
      <c r="F18" s="126" t="s">
        <v>472</v>
      </c>
      <c r="G18" s="126" t="s">
        <v>8</v>
      </c>
      <c r="H18" s="126">
        <v>45</v>
      </c>
      <c r="I18" s="126">
        <v>420</v>
      </c>
      <c r="J18" s="126">
        <f t="shared" si="0"/>
        <v>18900</v>
      </c>
      <c r="K18" s="126" t="s">
        <v>25</v>
      </c>
      <c r="L18" s="126" t="s">
        <v>687</v>
      </c>
      <c r="M18" s="126">
        <v>13848003200</v>
      </c>
      <c r="N18" s="126"/>
    </row>
    <row r="19" spans="1:14" ht="14.25">
      <c r="A19" s="45">
        <v>16</v>
      </c>
      <c r="B19" s="126" t="s">
        <v>684</v>
      </c>
      <c r="C19" s="126" t="s">
        <v>685</v>
      </c>
      <c r="D19" s="127" t="s">
        <v>686</v>
      </c>
      <c r="E19" s="126" t="s">
        <v>474</v>
      </c>
      <c r="F19" s="126" t="s">
        <v>472</v>
      </c>
      <c r="G19" s="126" t="s">
        <v>8</v>
      </c>
      <c r="H19" s="126">
        <v>48</v>
      </c>
      <c r="I19" s="126">
        <v>5600</v>
      </c>
      <c r="J19" s="126">
        <f t="shared" si="0"/>
        <v>268800</v>
      </c>
      <c r="K19" s="126" t="s">
        <v>25</v>
      </c>
      <c r="L19" s="126" t="s">
        <v>687</v>
      </c>
      <c r="M19" s="126">
        <v>13848003200</v>
      </c>
      <c r="N19" s="126"/>
    </row>
    <row r="20" spans="1:14" ht="14.25">
      <c r="A20" s="45">
        <v>17</v>
      </c>
      <c r="B20" s="126" t="s">
        <v>684</v>
      </c>
      <c r="C20" s="126" t="s">
        <v>685</v>
      </c>
      <c r="D20" s="127" t="s">
        <v>686</v>
      </c>
      <c r="E20" s="126" t="s">
        <v>474</v>
      </c>
      <c r="F20" s="126" t="s">
        <v>472</v>
      </c>
      <c r="G20" s="126" t="s">
        <v>8</v>
      </c>
      <c r="H20" s="126">
        <v>142</v>
      </c>
      <c r="I20" s="126">
        <v>5600</v>
      </c>
      <c r="J20" s="126">
        <f t="shared" si="0"/>
        <v>795200</v>
      </c>
      <c r="K20" s="126" t="s">
        <v>74</v>
      </c>
      <c r="L20" s="126" t="s">
        <v>687</v>
      </c>
      <c r="M20" s="126">
        <v>13848003200</v>
      </c>
      <c r="N20" s="126"/>
    </row>
    <row r="21" spans="1:14" ht="14.25">
      <c r="A21" s="45">
        <v>18</v>
      </c>
      <c r="B21" s="126" t="s">
        <v>684</v>
      </c>
      <c r="C21" s="126" t="s">
        <v>685</v>
      </c>
      <c r="D21" s="127" t="s">
        <v>686</v>
      </c>
      <c r="E21" s="126" t="s">
        <v>223</v>
      </c>
      <c r="F21" s="126" t="s">
        <v>472</v>
      </c>
      <c r="G21" s="126" t="s">
        <v>8</v>
      </c>
      <c r="H21" s="126">
        <v>30</v>
      </c>
      <c r="I21" s="126">
        <v>5600</v>
      </c>
      <c r="J21" s="126">
        <f t="shared" si="0"/>
        <v>168000</v>
      </c>
      <c r="K21" s="126" t="s">
        <v>25</v>
      </c>
      <c r="L21" s="126" t="s">
        <v>687</v>
      </c>
      <c r="M21" s="126">
        <v>13848003200</v>
      </c>
      <c r="N21" s="126"/>
    </row>
    <row r="22" spans="1:14" ht="28.5">
      <c r="A22" s="45">
        <v>19</v>
      </c>
      <c r="B22" s="126" t="s">
        <v>684</v>
      </c>
      <c r="C22" s="126" t="s">
        <v>685</v>
      </c>
      <c r="D22" s="127" t="s">
        <v>686</v>
      </c>
      <c r="E22" s="128" t="s">
        <v>688</v>
      </c>
      <c r="F22" s="129" t="s">
        <v>689</v>
      </c>
      <c r="G22" s="126" t="s">
        <v>8</v>
      </c>
      <c r="H22" s="126">
        <v>20</v>
      </c>
      <c r="I22" s="126">
        <v>5120</v>
      </c>
      <c r="J22" s="126">
        <f t="shared" si="0"/>
        <v>102400</v>
      </c>
      <c r="K22" s="126" t="s">
        <v>25</v>
      </c>
      <c r="L22" s="126" t="s">
        <v>687</v>
      </c>
      <c r="M22" s="126">
        <v>13848003200</v>
      </c>
      <c r="N22" s="126"/>
    </row>
    <row r="23" spans="1:14" ht="14.25">
      <c r="A23" s="45">
        <v>20</v>
      </c>
      <c r="B23" s="186" t="s">
        <v>684</v>
      </c>
      <c r="C23" s="186" t="s">
        <v>685</v>
      </c>
      <c r="D23" s="187" t="s">
        <v>812</v>
      </c>
      <c r="E23" s="188" t="s">
        <v>813</v>
      </c>
      <c r="F23" s="186" t="s">
        <v>472</v>
      </c>
      <c r="G23" s="186" t="s">
        <v>8</v>
      </c>
      <c r="H23" s="186">
        <v>6</v>
      </c>
      <c r="I23" s="186">
        <v>6000</v>
      </c>
      <c r="J23" s="186">
        <f>H23*I23</f>
        <v>36000</v>
      </c>
      <c r="K23" s="186" t="s">
        <v>25</v>
      </c>
      <c r="L23" s="186" t="s">
        <v>687</v>
      </c>
      <c r="M23" s="186">
        <v>13848003200</v>
      </c>
      <c r="N23" s="186"/>
    </row>
    <row r="24" spans="1:14" ht="14.1" customHeight="1">
      <c r="A24" s="45">
        <v>21</v>
      </c>
      <c r="B24" s="186" t="s">
        <v>684</v>
      </c>
      <c r="C24" s="45" t="s">
        <v>458</v>
      </c>
      <c r="D24" s="187" t="s">
        <v>814</v>
      </c>
      <c r="E24" s="188" t="s">
        <v>815</v>
      </c>
      <c r="F24" s="189" t="s">
        <v>816</v>
      </c>
      <c r="G24" s="126" t="s">
        <v>464</v>
      </c>
      <c r="H24" s="126">
        <v>75</v>
      </c>
      <c r="I24" s="126"/>
      <c r="J24" s="126">
        <v>40365</v>
      </c>
      <c r="K24" s="126" t="s">
        <v>74</v>
      </c>
      <c r="L24" s="126" t="s">
        <v>817</v>
      </c>
      <c r="M24" s="126">
        <v>18631333813</v>
      </c>
      <c r="N24" s="186"/>
    </row>
    <row r="25" spans="1:14" ht="34.5" customHeight="1">
      <c r="A25" s="45">
        <v>22</v>
      </c>
      <c r="B25" s="186" t="s">
        <v>684</v>
      </c>
      <c r="C25" s="45" t="s">
        <v>458</v>
      </c>
      <c r="D25" s="187" t="s">
        <v>814</v>
      </c>
      <c r="E25" s="188" t="s">
        <v>818</v>
      </c>
      <c r="F25" s="189"/>
      <c r="G25" s="126" t="s">
        <v>464</v>
      </c>
      <c r="H25" s="126">
        <v>400</v>
      </c>
      <c r="I25" s="126"/>
      <c r="J25" s="126">
        <v>198000</v>
      </c>
      <c r="K25" s="126" t="s">
        <v>74</v>
      </c>
      <c r="L25" s="126" t="s">
        <v>817</v>
      </c>
      <c r="M25" s="126">
        <v>18631333813</v>
      </c>
      <c r="N25" s="186"/>
    </row>
    <row r="26" spans="1:14" ht="14.1" customHeight="1">
      <c r="A26" s="45">
        <v>23</v>
      </c>
      <c r="B26" s="186" t="s">
        <v>684</v>
      </c>
      <c r="C26" s="45" t="s">
        <v>458</v>
      </c>
      <c r="D26" s="187" t="s">
        <v>814</v>
      </c>
      <c r="E26" s="190" t="s">
        <v>819</v>
      </c>
      <c r="F26" s="190" t="s">
        <v>820</v>
      </c>
      <c r="G26" s="126" t="s">
        <v>464</v>
      </c>
      <c r="H26" s="126">
        <v>120</v>
      </c>
      <c r="I26" s="126"/>
      <c r="J26" s="126">
        <v>54900</v>
      </c>
      <c r="K26" s="126" t="s">
        <v>74</v>
      </c>
      <c r="L26" s="126" t="s">
        <v>817</v>
      </c>
      <c r="M26" s="126">
        <v>18631333813</v>
      </c>
      <c r="N26" s="186"/>
    </row>
    <row r="27" spans="1:14" ht="14.1" customHeight="1">
      <c r="A27" s="45">
        <v>24</v>
      </c>
      <c r="B27" s="186" t="s">
        <v>684</v>
      </c>
      <c r="C27" s="45" t="s">
        <v>458</v>
      </c>
      <c r="D27" s="187" t="s">
        <v>821</v>
      </c>
      <c r="E27" s="188" t="s">
        <v>822</v>
      </c>
      <c r="F27" s="126" t="s">
        <v>472</v>
      </c>
      <c r="G27" s="126" t="s">
        <v>8</v>
      </c>
      <c r="H27" s="126">
        <v>60.85</v>
      </c>
      <c r="I27" s="126"/>
      <c r="J27" s="126">
        <v>142389</v>
      </c>
      <c r="K27" s="126" t="s">
        <v>74</v>
      </c>
      <c r="L27" s="126" t="s">
        <v>817</v>
      </c>
      <c r="M27" s="126">
        <v>18631333813</v>
      </c>
      <c r="N27" s="191"/>
    </row>
    <row r="28" spans="1:14" ht="14.25">
      <c r="A28" s="45">
        <v>25</v>
      </c>
      <c r="B28" s="186" t="s">
        <v>684</v>
      </c>
      <c r="C28" s="45" t="s">
        <v>458</v>
      </c>
      <c r="D28" s="187" t="s">
        <v>821</v>
      </c>
      <c r="E28" s="188" t="s">
        <v>822</v>
      </c>
      <c r="F28" s="126" t="s">
        <v>472</v>
      </c>
      <c r="G28" s="126" t="s">
        <v>8</v>
      </c>
      <c r="H28" s="126">
        <v>46.29</v>
      </c>
      <c r="I28" s="126"/>
      <c r="J28" s="126">
        <v>107388.17</v>
      </c>
      <c r="K28" s="126" t="s">
        <v>74</v>
      </c>
      <c r="L28" s="126" t="s">
        <v>817</v>
      </c>
      <c r="M28" s="126">
        <v>18631333813</v>
      </c>
      <c r="N28" s="191"/>
    </row>
    <row r="29" spans="1:14">
      <c r="A29" s="190"/>
      <c r="B29" s="190"/>
      <c r="C29" s="190"/>
      <c r="D29" s="190"/>
      <c r="E29" s="190"/>
      <c r="F29" s="191"/>
      <c r="G29" s="192"/>
      <c r="H29" s="190"/>
      <c r="I29" s="190"/>
      <c r="J29" s="193"/>
      <c r="K29" s="193"/>
      <c r="L29" s="194"/>
      <c r="M29" s="192"/>
      <c r="N29" s="191"/>
    </row>
    <row r="30" spans="1:14" ht="14.25">
      <c r="N30" s="126"/>
    </row>
    <row r="31" spans="1:14">
      <c r="A31" s="156" t="s">
        <v>475</v>
      </c>
      <c r="B31" s="157"/>
      <c r="C31" s="157"/>
      <c r="D31" s="158"/>
      <c r="E31" s="45"/>
      <c r="F31" s="45" t="s">
        <v>823</v>
      </c>
      <c r="G31" s="45"/>
      <c r="H31" s="45"/>
      <c r="I31" s="45"/>
      <c r="J31" s="45"/>
      <c r="K31" s="45" t="s">
        <v>825</v>
      </c>
      <c r="L31" s="45"/>
      <c r="M31" s="45"/>
      <c r="N31" s="45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2">
    <mergeCell ref="A1:N2"/>
    <mergeCell ref="A31:D3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topLeftCell="A100" workbookViewId="0">
      <selection sqref="A1:N466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59" t="s">
        <v>338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2.25" customHeight="1">
      <c r="A2" s="160" t="s">
        <v>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>
      <c r="A3" s="46" t="s">
        <v>0</v>
      </c>
      <c r="B3" s="47" t="s">
        <v>55</v>
      </c>
      <c r="C3" s="47" t="s">
        <v>56</v>
      </c>
      <c r="D3" s="47" t="s">
        <v>57</v>
      </c>
      <c r="E3" s="48" t="s">
        <v>58</v>
      </c>
      <c r="F3" s="48" t="s">
        <v>59</v>
      </c>
      <c r="G3" s="48" t="s">
        <v>60</v>
      </c>
      <c r="H3" s="47" t="s">
        <v>61</v>
      </c>
      <c r="I3" s="47" t="s">
        <v>62</v>
      </c>
      <c r="J3" s="48" t="s">
        <v>63</v>
      </c>
      <c r="K3" s="48" t="s">
        <v>64</v>
      </c>
      <c r="L3" s="48" t="s">
        <v>65</v>
      </c>
      <c r="M3" s="48" t="s">
        <v>66</v>
      </c>
      <c r="N3" s="47" t="s">
        <v>67</v>
      </c>
    </row>
    <row r="4" spans="1:14" ht="24.95" customHeight="1">
      <c r="A4" s="46">
        <v>1</v>
      </c>
      <c r="B4" s="46" t="s">
        <v>546</v>
      </c>
      <c r="C4" s="49" t="s">
        <v>339</v>
      </c>
      <c r="D4" s="46" t="s">
        <v>340</v>
      </c>
      <c r="E4" s="49" t="s">
        <v>341</v>
      </c>
      <c r="F4" s="49"/>
      <c r="G4" s="49" t="s">
        <v>8</v>
      </c>
      <c r="H4" s="50">
        <v>2.9</v>
      </c>
      <c r="I4" s="46"/>
      <c r="J4" s="49"/>
      <c r="K4" s="49" t="s">
        <v>25</v>
      </c>
      <c r="L4" s="49" t="s">
        <v>342</v>
      </c>
      <c r="M4" s="49">
        <v>17704215285</v>
      </c>
      <c r="N4" s="46"/>
    </row>
    <row r="5" spans="1:14" ht="24.95" customHeight="1">
      <c r="A5" s="46">
        <v>2</v>
      </c>
      <c r="B5" s="46" t="s">
        <v>546</v>
      </c>
      <c r="C5" s="49" t="s">
        <v>339</v>
      </c>
      <c r="D5" s="46" t="s">
        <v>340</v>
      </c>
      <c r="E5" s="49" t="s">
        <v>341</v>
      </c>
      <c r="F5" s="49"/>
      <c r="G5" s="49" t="s">
        <v>8</v>
      </c>
      <c r="H5" s="50">
        <v>6.5</v>
      </c>
      <c r="I5" s="46"/>
      <c r="J5" s="49"/>
      <c r="K5" s="49" t="s">
        <v>25</v>
      </c>
      <c r="L5" s="49" t="s">
        <v>342</v>
      </c>
      <c r="M5" s="49">
        <v>17704215285</v>
      </c>
      <c r="N5" s="46"/>
    </row>
    <row r="6" spans="1:14" ht="24.95" customHeight="1">
      <c r="A6" s="46">
        <v>3</v>
      </c>
      <c r="B6" s="46" t="s">
        <v>546</v>
      </c>
      <c r="C6" s="49" t="s">
        <v>339</v>
      </c>
      <c r="D6" s="46" t="s">
        <v>340</v>
      </c>
      <c r="E6" s="49" t="s">
        <v>341</v>
      </c>
      <c r="F6" s="49"/>
      <c r="G6" s="49" t="s">
        <v>8</v>
      </c>
      <c r="H6" s="50">
        <v>5</v>
      </c>
      <c r="I6" s="46"/>
      <c r="J6" s="49"/>
      <c r="K6" s="49" t="s">
        <v>25</v>
      </c>
      <c r="L6" s="49" t="s">
        <v>342</v>
      </c>
      <c r="M6" s="49">
        <v>17704215285</v>
      </c>
      <c r="N6" s="46"/>
    </row>
    <row r="7" spans="1:14" ht="24.95" customHeight="1">
      <c r="A7" s="46">
        <v>4</v>
      </c>
      <c r="B7" s="46" t="s">
        <v>546</v>
      </c>
      <c r="C7" s="49" t="s">
        <v>339</v>
      </c>
      <c r="D7" s="46" t="s">
        <v>340</v>
      </c>
      <c r="E7" s="49" t="s">
        <v>341</v>
      </c>
      <c r="F7" s="49"/>
      <c r="G7" s="49" t="s">
        <v>8</v>
      </c>
      <c r="H7" s="50">
        <v>4.5</v>
      </c>
      <c r="I7" s="46"/>
      <c r="J7" s="49"/>
      <c r="K7" s="49" t="s">
        <v>25</v>
      </c>
      <c r="L7" s="49" t="s">
        <v>342</v>
      </c>
      <c r="M7" s="49">
        <v>17704215285</v>
      </c>
      <c r="N7" s="46"/>
    </row>
    <row r="8" spans="1:14" ht="24.95" customHeight="1">
      <c r="A8" s="46">
        <v>5</v>
      </c>
      <c r="B8" s="46" t="s">
        <v>546</v>
      </c>
      <c r="C8" s="49" t="s">
        <v>339</v>
      </c>
      <c r="D8" s="46" t="s">
        <v>340</v>
      </c>
      <c r="E8" s="49" t="s">
        <v>228</v>
      </c>
      <c r="F8" s="49" t="s">
        <v>343</v>
      </c>
      <c r="G8" s="49" t="s">
        <v>175</v>
      </c>
      <c r="H8" s="46">
        <v>2600</v>
      </c>
      <c r="I8" s="46"/>
      <c r="J8" s="49"/>
      <c r="K8" s="49" t="s">
        <v>25</v>
      </c>
      <c r="L8" s="49" t="s">
        <v>342</v>
      </c>
      <c r="M8" s="49">
        <v>17704215285</v>
      </c>
      <c r="N8" s="46"/>
    </row>
    <row r="9" spans="1:14" ht="24.95" customHeight="1">
      <c r="A9" s="51">
        <v>6</v>
      </c>
      <c r="B9" s="51" t="s">
        <v>546</v>
      </c>
      <c r="C9" s="52" t="s">
        <v>344</v>
      </c>
      <c r="D9" s="51" t="s">
        <v>345</v>
      </c>
      <c r="E9" s="52" t="s">
        <v>346</v>
      </c>
      <c r="F9" s="52" t="s">
        <v>347</v>
      </c>
      <c r="G9" s="52" t="s">
        <v>73</v>
      </c>
      <c r="H9" s="51">
        <v>36</v>
      </c>
      <c r="I9" s="51">
        <v>220</v>
      </c>
      <c r="J9" s="52">
        <f>H9*I9</f>
        <v>7920</v>
      </c>
      <c r="K9" s="52" t="s">
        <v>826</v>
      </c>
      <c r="L9" s="52" t="s">
        <v>827</v>
      </c>
      <c r="M9" s="52">
        <v>17695616194</v>
      </c>
      <c r="N9" s="51"/>
    </row>
    <row r="10" spans="1:14" ht="24.95" customHeight="1">
      <c r="A10" s="46">
        <v>7</v>
      </c>
      <c r="B10" s="46" t="s">
        <v>546</v>
      </c>
      <c r="C10" s="49" t="s">
        <v>348</v>
      </c>
      <c r="D10" s="46" t="s">
        <v>349</v>
      </c>
      <c r="E10" s="49" t="s">
        <v>350</v>
      </c>
      <c r="F10" s="49"/>
      <c r="G10" s="49" t="s">
        <v>8</v>
      </c>
      <c r="H10" s="46">
        <v>5</v>
      </c>
      <c r="I10" s="46">
        <v>1700</v>
      </c>
      <c r="J10" s="49">
        <v>8500</v>
      </c>
      <c r="K10" s="49" t="s">
        <v>25</v>
      </c>
      <c r="L10" s="49" t="s">
        <v>229</v>
      </c>
      <c r="M10" s="49">
        <v>13821153828</v>
      </c>
      <c r="N10" s="46"/>
    </row>
    <row r="11" spans="1:14" ht="24.95" customHeight="1">
      <c r="A11" s="46">
        <v>8</v>
      </c>
      <c r="B11" s="46" t="s">
        <v>546</v>
      </c>
      <c r="C11" s="49" t="s">
        <v>351</v>
      </c>
      <c r="D11" s="46"/>
      <c r="E11" s="49" t="s">
        <v>352</v>
      </c>
      <c r="F11" s="49" t="s">
        <v>230</v>
      </c>
      <c r="G11" s="49" t="s">
        <v>180</v>
      </c>
      <c r="H11" s="46">
        <v>3805</v>
      </c>
      <c r="I11" s="46">
        <v>8.1</v>
      </c>
      <c r="J11" s="49">
        <v>30820.5</v>
      </c>
      <c r="K11" s="49" t="s">
        <v>74</v>
      </c>
      <c r="L11" s="49" t="s">
        <v>231</v>
      </c>
      <c r="M11" s="49">
        <v>15822939827</v>
      </c>
      <c r="N11" s="46"/>
    </row>
    <row r="12" spans="1:14" ht="24.95" customHeight="1">
      <c r="A12" s="46">
        <v>9</v>
      </c>
      <c r="B12" s="46" t="s">
        <v>546</v>
      </c>
      <c r="C12" s="49" t="s">
        <v>351</v>
      </c>
      <c r="D12" s="46"/>
      <c r="E12" s="49" t="s">
        <v>353</v>
      </c>
      <c r="F12" s="49" t="s">
        <v>354</v>
      </c>
      <c r="G12" s="49" t="s">
        <v>150</v>
      </c>
      <c r="H12" s="46">
        <v>4340</v>
      </c>
      <c r="I12" s="46">
        <v>3.5</v>
      </c>
      <c r="J12" s="49">
        <v>15190</v>
      </c>
      <c r="K12" s="49" t="s">
        <v>74</v>
      </c>
      <c r="L12" s="49" t="s">
        <v>231</v>
      </c>
      <c r="M12" s="49">
        <v>15822939827</v>
      </c>
      <c r="N12" s="46"/>
    </row>
    <row r="13" spans="1:14" ht="24.95" customHeight="1">
      <c r="A13" s="46">
        <v>10</v>
      </c>
      <c r="B13" s="46" t="s">
        <v>546</v>
      </c>
      <c r="C13" s="49" t="s">
        <v>351</v>
      </c>
      <c r="D13" s="46"/>
      <c r="E13" s="49" t="s">
        <v>232</v>
      </c>
      <c r="F13" s="49" t="s">
        <v>355</v>
      </c>
      <c r="G13" s="49" t="s">
        <v>180</v>
      </c>
      <c r="H13" s="46">
        <v>280</v>
      </c>
      <c r="I13" s="46">
        <v>146</v>
      </c>
      <c r="J13" s="49">
        <v>40880</v>
      </c>
      <c r="K13" s="49" t="s">
        <v>74</v>
      </c>
      <c r="L13" s="49" t="s">
        <v>231</v>
      </c>
      <c r="M13" s="49">
        <v>15822939827</v>
      </c>
      <c r="N13" s="46"/>
    </row>
    <row r="14" spans="1:14" ht="24.95" customHeight="1">
      <c r="A14" s="46">
        <v>11</v>
      </c>
      <c r="B14" s="46" t="s">
        <v>546</v>
      </c>
      <c r="C14" s="49" t="s">
        <v>351</v>
      </c>
      <c r="D14" s="46"/>
      <c r="E14" s="49" t="s">
        <v>356</v>
      </c>
      <c r="F14" s="49" t="s">
        <v>357</v>
      </c>
      <c r="G14" s="49" t="s">
        <v>73</v>
      </c>
      <c r="H14" s="46">
        <v>840</v>
      </c>
      <c r="I14" s="46">
        <v>7</v>
      </c>
      <c r="J14" s="49">
        <v>5880</v>
      </c>
      <c r="K14" s="49" t="s">
        <v>74</v>
      </c>
      <c r="L14" s="49" t="s">
        <v>231</v>
      </c>
      <c r="M14" s="49">
        <v>15822939827</v>
      </c>
      <c r="N14" s="46"/>
    </row>
    <row r="15" spans="1:14" ht="24.95" customHeight="1">
      <c r="A15" s="46">
        <v>12</v>
      </c>
      <c r="B15" s="46" t="s">
        <v>546</v>
      </c>
      <c r="C15" s="49" t="s">
        <v>351</v>
      </c>
      <c r="D15" s="46"/>
      <c r="E15" s="49" t="s">
        <v>197</v>
      </c>
      <c r="F15" s="49" t="s">
        <v>358</v>
      </c>
      <c r="G15" s="49" t="s">
        <v>8</v>
      </c>
      <c r="H15" s="46">
        <v>6.58</v>
      </c>
      <c r="I15" s="46">
        <v>5068</v>
      </c>
      <c r="J15" s="49">
        <v>33347.440000000002</v>
      </c>
      <c r="K15" s="49" t="s">
        <v>74</v>
      </c>
      <c r="L15" s="49" t="s">
        <v>231</v>
      </c>
      <c r="M15" s="49">
        <v>15822939827</v>
      </c>
      <c r="N15" s="46"/>
    </row>
    <row r="16" spans="1:14" ht="24.95" customHeight="1">
      <c r="A16" s="46">
        <v>13</v>
      </c>
      <c r="B16" s="46" t="s">
        <v>546</v>
      </c>
      <c r="C16" s="49" t="s">
        <v>351</v>
      </c>
      <c r="D16" s="46"/>
      <c r="E16" s="49" t="s">
        <v>359</v>
      </c>
      <c r="F16" s="49" t="s">
        <v>360</v>
      </c>
      <c r="G16" s="49" t="s">
        <v>233</v>
      </c>
      <c r="H16" s="46">
        <v>1204</v>
      </c>
      <c r="I16" s="46">
        <v>170</v>
      </c>
      <c r="J16" s="49">
        <v>204680</v>
      </c>
      <c r="K16" s="49" t="s">
        <v>74</v>
      </c>
      <c r="L16" s="49" t="s">
        <v>231</v>
      </c>
      <c r="M16" s="49">
        <v>15822939827</v>
      </c>
      <c r="N16" s="46"/>
    </row>
    <row r="17" spans="1:14" ht="24.95" customHeight="1">
      <c r="A17" s="46">
        <v>14</v>
      </c>
      <c r="B17" s="46" t="s">
        <v>546</v>
      </c>
      <c r="C17" s="49" t="s">
        <v>351</v>
      </c>
      <c r="D17" s="46"/>
      <c r="E17" s="49" t="s">
        <v>232</v>
      </c>
      <c r="F17" s="49" t="s">
        <v>361</v>
      </c>
      <c r="G17" s="49" t="s">
        <v>73</v>
      </c>
      <c r="H17" s="46">
        <v>50</v>
      </c>
      <c r="I17" s="46">
        <v>240</v>
      </c>
      <c r="J17" s="49">
        <v>12000</v>
      </c>
      <c r="K17" s="49" t="s">
        <v>74</v>
      </c>
      <c r="L17" s="49" t="s">
        <v>231</v>
      </c>
      <c r="M17" s="49">
        <v>15822939827</v>
      </c>
      <c r="N17" s="46"/>
    </row>
    <row r="18" spans="1:14" ht="24.95" customHeight="1">
      <c r="A18" s="46">
        <v>15</v>
      </c>
      <c r="B18" s="46" t="s">
        <v>546</v>
      </c>
      <c r="C18" s="49" t="s">
        <v>351</v>
      </c>
      <c r="D18" s="46"/>
      <c r="E18" s="49" t="s">
        <v>362</v>
      </c>
      <c r="F18" s="49" t="s">
        <v>361</v>
      </c>
      <c r="G18" s="49" t="s">
        <v>73</v>
      </c>
      <c r="H18" s="46">
        <v>572</v>
      </c>
      <c r="I18" s="46">
        <v>6</v>
      </c>
      <c r="J18" s="49">
        <v>3432</v>
      </c>
      <c r="K18" s="49" t="s">
        <v>74</v>
      </c>
      <c r="L18" s="49" t="s">
        <v>231</v>
      </c>
      <c r="M18" s="49">
        <v>15822939827</v>
      </c>
      <c r="N18" s="46"/>
    </row>
    <row r="19" spans="1:14" ht="24.95" customHeight="1">
      <c r="A19" s="46">
        <v>16</v>
      </c>
      <c r="B19" s="46" t="s">
        <v>546</v>
      </c>
      <c r="C19" s="49" t="s">
        <v>351</v>
      </c>
      <c r="D19" s="46"/>
      <c r="E19" s="49" t="s">
        <v>363</v>
      </c>
      <c r="F19" s="49" t="s">
        <v>364</v>
      </c>
      <c r="G19" s="49" t="s">
        <v>73</v>
      </c>
      <c r="H19" s="46">
        <v>924</v>
      </c>
      <c r="I19" s="46">
        <v>31.5</v>
      </c>
      <c r="J19" s="49">
        <v>29106</v>
      </c>
      <c r="K19" s="49" t="s">
        <v>74</v>
      </c>
      <c r="L19" s="49" t="s">
        <v>231</v>
      </c>
      <c r="M19" s="49">
        <v>15822939827</v>
      </c>
      <c r="N19" s="46"/>
    </row>
    <row r="20" spans="1:14" ht="24.95" customHeight="1">
      <c r="A20" s="46">
        <v>17</v>
      </c>
      <c r="B20" s="46" t="s">
        <v>546</v>
      </c>
      <c r="C20" s="49" t="s">
        <v>351</v>
      </c>
      <c r="D20" s="46"/>
      <c r="E20" s="49" t="s">
        <v>234</v>
      </c>
      <c r="F20" s="49" t="s">
        <v>365</v>
      </c>
      <c r="G20" s="49" t="s">
        <v>8</v>
      </c>
      <c r="H20" s="46">
        <v>21.98</v>
      </c>
      <c r="I20" s="46">
        <v>5260.73</v>
      </c>
      <c r="J20" s="49">
        <v>115630.82</v>
      </c>
      <c r="K20" s="49" t="s">
        <v>74</v>
      </c>
      <c r="L20" s="49" t="s">
        <v>231</v>
      </c>
      <c r="M20" s="49">
        <v>15822939827</v>
      </c>
      <c r="N20" s="46"/>
    </row>
    <row r="21" spans="1:14" ht="24.95" customHeight="1">
      <c r="A21" s="46">
        <v>18</v>
      </c>
      <c r="B21" s="46" t="s">
        <v>546</v>
      </c>
      <c r="C21" s="49" t="s">
        <v>351</v>
      </c>
      <c r="D21" s="46"/>
      <c r="E21" s="49" t="s">
        <v>366</v>
      </c>
      <c r="F21" s="46" t="s">
        <v>367</v>
      </c>
      <c r="G21" s="49" t="s">
        <v>368</v>
      </c>
      <c r="H21" s="46">
        <v>546</v>
      </c>
      <c r="I21" s="46">
        <v>130</v>
      </c>
      <c r="J21" s="49">
        <v>70980</v>
      </c>
      <c r="K21" s="49" t="s">
        <v>74</v>
      </c>
      <c r="L21" s="49" t="s">
        <v>231</v>
      </c>
      <c r="M21" s="49">
        <v>15822939827</v>
      </c>
      <c r="N21" s="46"/>
    </row>
    <row r="22" spans="1:14" ht="24.95" customHeight="1">
      <c r="A22" s="46">
        <v>19</v>
      </c>
      <c r="B22" s="46" t="s">
        <v>546</v>
      </c>
      <c r="C22" s="49" t="s">
        <v>351</v>
      </c>
      <c r="D22" s="46"/>
      <c r="E22" s="49" t="s">
        <v>352</v>
      </c>
      <c r="F22" s="49" t="s">
        <v>369</v>
      </c>
      <c r="G22" s="49" t="s">
        <v>180</v>
      </c>
      <c r="H22" s="46">
        <v>1095</v>
      </c>
      <c r="I22" s="46">
        <v>8.25</v>
      </c>
      <c r="J22" s="49">
        <v>9033.75</v>
      </c>
      <c r="K22" s="49" t="s">
        <v>74</v>
      </c>
      <c r="L22" s="49" t="s">
        <v>231</v>
      </c>
      <c r="M22" s="49">
        <v>15822939827</v>
      </c>
      <c r="N22" s="46"/>
    </row>
    <row r="23" spans="1:14" ht="24.95" customHeight="1">
      <c r="A23" s="46">
        <v>20</v>
      </c>
      <c r="B23" s="46" t="s">
        <v>546</v>
      </c>
      <c r="C23" s="49" t="s">
        <v>351</v>
      </c>
      <c r="D23" s="46"/>
      <c r="E23" s="49" t="s">
        <v>352</v>
      </c>
      <c r="F23" s="49" t="s">
        <v>235</v>
      </c>
      <c r="G23" s="49" t="s">
        <v>180</v>
      </c>
      <c r="H23" s="46">
        <v>600</v>
      </c>
      <c r="I23" s="46">
        <v>8.25</v>
      </c>
      <c r="J23" s="49">
        <v>4950</v>
      </c>
      <c r="K23" s="49" t="s">
        <v>74</v>
      </c>
      <c r="L23" s="49" t="s">
        <v>231</v>
      </c>
      <c r="M23" s="49">
        <v>15822939827</v>
      </c>
      <c r="N23" s="46"/>
    </row>
    <row r="24" spans="1:14" ht="24.95" customHeight="1">
      <c r="A24" s="46">
        <v>21</v>
      </c>
      <c r="B24" s="46" t="s">
        <v>546</v>
      </c>
      <c r="C24" s="49" t="s">
        <v>351</v>
      </c>
      <c r="D24" s="46"/>
      <c r="E24" s="49" t="s">
        <v>370</v>
      </c>
      <c r="F24" s="49" t="s">
        <v>371</v>
      </c>
      <c r="G24" s="49" t="s">
        <v>150</v>
      </c>
      <c r="H24" s="46">
        <v>3500</v>
      </c>
      <c r="I24" s="46">
        <v>1.1000000000000001</v>
      </c>
      <c r="J24" s="49">
        <v>3850</v>
      </c>
      <c r="K24" s="49" t="s">
        <v>74</v>
      </c>
      <c r="L24" s="49" t="s">
        <v>231</v>
      </c>
      <c r="M24" s="49">
        <v>15822939827</v>
      </c>
      <c r="N24" s="46"/>
    </row>
    <row r="25" spans="1:14" ht="24.95" customHeight="1">
      <c r="A25" s="46">
        <v>22</v>
      </c>
      <c r="B25" s="46" t="s">
        <v>546</v>
      </c>
      <c r="C25" s="49" t="s">
        <v>351</v>
      </c>
      <c r="D25" s="46"/>
      <c r="E25" s="49" t="s">
        <v>370</v>
      </c>
      <c r="F25" s="49" t="s">
        <v>372</v>
      </c>
      <c r="G25" s="49" t="s">
        <v>150</v>
      </c>
      <c r="H25" s="46">
        <v>4500</v>
      </c>
      <c r="I25" s="46">
        <v>1.1000000000000001</v>
      </c>
      <c r="J25" s="49">
        <v>4950</v>
      </c>
      <c r="K25" s="49" t="s">
        <v>74</v>
      </c>
      <c r="L25" s="49" t="s">
        <v>231</v>
      </c>
      <c r="M25" s="49">
        <v>15822939827</v>
      </c>
      <c r="N25" s="46"/>
    </row>
    <row r="26" spans="1:14" ht="24.95" customHeight="1">
      <c r="A26" s="46">
        <v>23</v>
      </c>
      <c r="B26" s="46" t="s">
        <v>546</v>
      </c>
      <c r="C26" s="49" t="s">
        <v>351</v>
      </c>
      <c r="D26" s="46"/>
      <c r="E26" s="49" t="s">
        <v>373</v>
      </c>
      <c r="F26" s="49" t="s">
        <v>374</v>
      </c>
      <c r="G26" s="49" t="s">
        <v>150</v>
      </c>
      <c r="H26" s="46">
        <v>1800</v>
      </c>
      <c r="I26" s="46">
        <v>6</v>
      </c>
      <c r="J26" s="49">
        <v>10800</v>
      </c>
      <c r="K26" s="49" t="s">
        <v>74</v>
      </c>
      <c r="L26" s="49" t="s">
        <v>231</v>
      </c>
      <c r="M26" s="49">
        <v>15822939827</v>
      </c>
      <c r="N26" s="46"/>
    </row>
    <row r="27" spans="1:14" ht="24.95" customHeight="1">
      <c r="A27" s="46">
        <v>24</v>
      </c>
      <c r="B27" s="46" t="s">
        <v>546</v>
      </c>
      <c r="C27" s="49" t="s">
        <v>351</v>
      </c>
      <c r="D27" s="46"/>
      <c r="E27" s="49" t="s">
        <v>375</v>
      </c>
      <c r="F27" s="49" t="s">
        <v>376</v>
      </c>
      <c r="G27" s="49" t="s">
        <v>377</v>
      </c>
      <c r="H27" s="46">
        <v>2</v>
      </c>
      <c r="I27" s="46">
        <v>45754.42</v>
      </c>
      <c r="J27" s="49">
        <v>91508.84</v>
      </c>
      <c r="K27" s="49" t="s">
        <v>74</v>
      </c>
      <c r="L27" s="49" t="s">
        <v>231</v>
      </c>
      <c r="M27" s="49">
        <v>15822939827</v>
      </c>
      <c r="N27" s="46"/>
    </row>
    <row r="28" spans="1:14" ht="24.95" customHeight="1">
      <c r="A28" s="46">
        <v>25</v>
      </c>
      <c r="B28" s="46" t="s">
        <v>546</v>
      </c>
      <c r="C28" s="49" t="s">
        <v>351</v>
      </c>
      <c r="D28" s="46"/>
      <c r="E28" s="49" t="s">
        <v>378</v>
      </c>
      <c r="F28" s="49" t="s">
        <v>379</v>
      </c>
      <c r="G28" s="49" t="s">
        <v>8</v>
      </c>
      <c r="H28" s="46">
        <v>2.2999999999999998</v>
      </c>
      <c r="I28" s="46">
        <v>3650</v>
      </c>
      <c r="J28" s="49">
        <v>8395</v>
      </c>
      <c r="K28" s="49" t="s">
        <v>74</v>
      </c>
      <c r="L28" s="49" t="s">
        <v>231</v>
      </c>
      <c r="M28" s="49">
        <v>15822939827</v>
      </c>
      <c r="N28" s="46"/>
    </row>
    <row r="29" spans="1:14" ht="24.95" customHeight="1">
      <c r="A29" s="46">
        <v>26</v>
      </c>
      <c r="B29" s="46" t="s">
        <v>546</v>
      </c>
      <c r="C29" s="49" t="s">
        <v>351</v>
      </c>
      <c r="D29" s="46"/>
      <c r="E29" s="49" t="s">
        <v>380</v>
      </c>
      <c r="F29" s="49" t="s">
        <v>381</v>
      </c>
      <c r="G29" s="49" t="s">
        <v>377</v>
      </c>
      <c r="H29" s="46">
        <v>1</v>
      </c>
      <c r="I29" s="46">
        <v>45011.8</v>
      </c>
      <c r="J29" s="49">
        <v>45011.8</v>
      </c>
      <c r="K29" s="49" t="s">
        <v>74</v>
      </c>
      <c r="L29" s="49" t="s">
        <v>231</v>
      </c>
      <c r="M29" s="49">
        <v>15822939827</v>
      </c>
      <c r="N29" s="46"/>
    </row>
    <row r="30" spans="1:14" ht="24.95" customHeight="1">
      <c r="A30" s="46">
        <v>27</v>
      </c>
      <c r="B30" s="46" t="s">
        <v>546</v>
      </c>
      <c r="C30" s="49" t="s">
        <v>351</v>
      </c>
      <c r="D30" s="46"/>
      <c r="E30" s="49" t="s">
        <v>382</v>
      </c>
      <c r="F30" s="49" t="s">
        <v>383</v>
      </c>
      <c r="G30" s="49" t="s">
        <v>377</v>
      </c>
      <c r="H30" s="46">
        <v>2</v>
      </c>
      <c r="I30" s="46">
        <v>211000</v>
      </c>
      <c r="J30" s="49">
        <v>422000</v>
      </c>
      <c r="K30" s="49" t="s">
        <v>74</v>
      </c>
      <c r="L30" s="49" t="s">
        <v>231</v>
      </c>
      <c r="M30" s="49">
        <v>15822939827</v>
      </c>
      <c r="N30" s="46"/>
    </row>
    <row r="31" spans="1:14" ht="24.95" customHeight="1">
      <c r="A31" s="46">
        <v>28</v>
      </c>
      <c r="B31" s="46" t="s">
        <v>546</v>
      </c>
      <c r="C31" s="49" t="s">
        <v>351</v>
      </c>
      <c r="D31" s="46"/>
      <c r="E31" s="49" t="s">
        <v>375</v>
      </c>
      <c r="F31" s="49" t="s">
        <v>384</v>
      </c>
      <c r="G31" s="49" t="s">
        <v>377</v>
      </c>
      <c r="H31" s="46">
        <v>2</v>
      </c>
      <c r="I31" s="46">
        <v>83029.33</v>
      </c>
      <c r="J31" s="49">
        <v>166058.66</v>
      </c>
      <c r="K31" s="49" t="s">
        <v>74</v>
      </c>
      <c r="L31" s="49" t="s">
        <v>231</v>
      </c>
      <c r="M31" s="49">
        <v>15822939827</v>
      </c>
      <c r="N31" s="46"/>
    </row>
    <row r="32" spans="1:14" ht="24.95" customHeight="1">
      <c r="A32" s="46">
        <v>29</v>
      </c>
      <c r="B32" s="46" t="s">
        <v>546</v>
      </c>
      <c r="C32" s="49" t="s">
        <v>351</v>
      </c>
      <c r="D32" s="46"/>
      <c r="E32" s="49" t="s">
        <v>385</v>
      </c>
      <c r="F32" s="49" t="s">
        <v>386</v>
      </c>
      <c r="G32" s="49" t="s">
        <v>73</v>
      </c>
      <c r="H32" s="46">
        <v>2</v>
      </c>
      <c r="I32" s="46">
        <v>244.8</v>
      </c>
      <c r="J32" s="49">
        <v>660</v>
      </c>
      <c r="K32" s="49" t="s">
        <v>74</v>
      </c>
      <c r="L32" s="49" t="s">
        <v>231</v>
      </c>
      <c r="M32" s="49">
        <v>15822939827</v>
      </c>
      <c r="N32" s="46"/>
    </row>
    <row r="33" spans="1:14" ht="24.95" customHeight="1">
      <c r="A33" s="46">
        <v>30</v>
      </c>
      <c r="B33" s="46" t="s">
        <v>546</v>
      </c>
      <c r="C33" s="49" t="s">
        <v>351</v>
      </c>
      <c r="D33" s="46"/>
      <c r="E33" s="49" t="s">
        <v>352</v>
      </c>
      <c r="F33" s="49" t="s">
        <v>387</v>
      </c>
      <c r="G33" s="49" t="s">
        <v>180</v>
      </c>
      <c r="H33" s="46">
        <v>3270</v>
      </c>
      <c r="I33" s="46">
        <v>8.1</v>
      </c>
      <c r="J33" s="49">
        <v>26487</v>
      </c>
      <c r="K33" s="49" t="s">
        <v>74</v>
      </c>
      <c r="L33" s="49" t="s">
        <v>231</v>
      </c>
      <c r="M33" s="49">
        <v>15822939827</v>
      </c>
      <c r="N33" s="46"/>
    </row>
    <row r="34" spans="1:14" ht="24.95" customHeight="1">
      <c r="A34" s="46">
        <v>31</v>
      </c>
      <c r="B34" s="46" t="s">
        <v>546</v>
      </c>
      <c r="C34" s="49" t="s">
        <v>388</v>
      </c>
      <c r="D34" s="46"/>
      <c r="E34" s="49" t="s">
        <v>389</v>
      </c>
      <c r="F34" s="49" t="s">
        <v>390</v>
      </c>
      <c r="G34" s="49" t="s">
        <v>153</v>
      </c>
      <c r="H34" s="46">
        <v>3000</v>
      </c>
      <c r="I34" s="46">
        <v>6.7</v>
      </c>
      <c r="J34" s="49">
        <v>20100</v>
      </c>
      <c r="K34" s="49" t="s">
        <v>25</v>
      </c>
      <c r="L34" s="49" t="s">
        <v>231</v>
      </c>
      <c r="M34" s="49">
        <v>15822939827</v>
      </c>
      <c r="N34" s="46"/>
    </row>
    <row r="35" spans="1:14" ht="24.95" customHeight="1">
      <c r="A35" s="46">
        <v>32</v>
      </c>
      <c r="B35" s="46" t="s">
        <v>546</v>
      </c>
      <c r="C35" s="49" t="s">
        <v>388</v>
      </c>
      <c r="D35" s="46"/>
      <c r="E35" s="49" t="s">
        <v>391</v>
      </c>
      <c r="F35" s="49" t="s">
        <v>361</v>
      </c>
      <c r="G35" s="49" t="s">
        <v>73</v>
      </c>
      <c r="H35" s="46">
        <v>620</v>
      </c>
      <c r="I35" s="46">
        <v>16</v>
      </c>
      <c r="J35" s="49">
        <v>9920</v>
      </c>
      <c r="K35" s="49" t="s">
        <v>74</v>
      </c>
      <c r="L35" s="49" t="s">
        <v>231</v>
      </c>
      <c r="M35" s="49">
        <v>15822939827</v>
      </c>
      <c r="N35" s="46"/>
    </row>
    <row r="36" spans="1:14" ht="24.95" customHeight="1">
      <c r="A36" s="46">
        <v>33</v>
      </c>
      <c r="B36" s="46" t="s">
        <v>546</v>
      </c>
      <c r="C36" s="49" t="s">
        <v>388</v>
      </c>
      <c r="D36" s="46"/>
      <c r="E36" s="49" t="s">
        <v>392</v>
      </c>
      <c r="F36" s="49" t="s">
        <v>361</v>
      </c>
      <c r="G36" s="49" t="s">
        <v>73</v>
      </c>
      <c r="H36" s="46">
        <v>2</v>
      </c>
      <c r="I36" s="46">
        <v>650</v>
      </c>
      <c r="J36" s="49">
        <v>1300</v>
      </c>
      <c r="K36" s="49" t="s">
        <v>74</v>
      </c>
      <c r="L36" s="49" t="s">
        <v>231</v>
      </c>
      <c r="M36" s="49">
        <v>15822939827</v>
      </c>
      <c r="N36" s="46"/>
    </row>
    <row r="37" spans="1:14" ht="24.95" customHeight="1">
      <c r="A37" s="46">
        <v>34</v>
      </c>
      <c r="B37" s="46" t="s">
        <v>546</v>
      </c>
      <c r="C37" s="49" t="s">
        <v>388</v>
      </c>
      <c r="D37" s="46"/>
      <c r="E37" s="49" t="s">
        <v>224</v>
      </c>
      <c r="F37" s="49" t="s">
        <v>393</v>
      </c>
      <c r="G37" s="49" t="s">
        <v>36</v>
      </c>
      <c r="H37" s="46">
        <v>0.43</v>
      </c>
      <c r="I37" s="46">
        <v>3570</v>
      </c>
      <c r="J37" s="49">
        <v>1535.1</v>
      </c>
      <c r="K37" s="49" t="s">
        <v>74</v>
      </c>
      <c r="L37" s="49" t="s">
        <v>231</v>
      </c>
      <c r="M37" s="49">
        <v>15822939827</v>
      </c>
      <c r="N37" s="46"/>
    </row>
    <row r="38" spans="1:14" ht="24.95" customHeight="1">
      <c r="A38" s="46">
        <v>35</v>
      </c>
      <c r="B38" s="46" t="s">
        <v>546</v>
      </c>
      <c r="C38" s="49" t="s">
        <v>388</v>
      </c>
      <c r="D38" s="46"/>
      <c r="E38" s="49" t="s">
        <v>224</v>
      </c>
      <c r="F38" s="49" t="s">
        <v>394</v>
      </c>
      <c r="G38" s="49" t="s">
        <v>36</v>
      </c>
      <c r="H38" s="46">
        <v>2.71</v>
      </c>
      <c r="I38" s="46">
        <v>2640</v>
      </c>
      <c r="J38" s="49">
        <v>7154.4</v>
      </c>
      <c r="K38" s="49" t="s">
        <v>74</v>
      </c>
      <c r="L38" s="49" t="s">
        <v>231</v>
      </c>
      <c r="M38" s="49">
        <v>15822939827</v>
      </c>
      <c r="N38" s="46"/>
    </row>
    <row r="39" spans="1:14" ht="24.95" customHeight="1">
      <c r="A39" s="46">
        <v>36</v>
      </c>
      <c r="B39" s="46" t="s">
        <v>546</v>
      </c>
      <c r="C39" s="49" t="s">
        <v>388</v>
      </c>
      <c r="D39" s="46"/>
      <c r="E39" s="49" t="s">
        <v>224</v>
      </c>
      <c r="F39" s="49" t="s">
        <v>395</v>
      </c>
      <c r="G39" s="49" t="s">
        <v>36</v>
      </c>
      <c r="H39" s="46">
        <v>14.502000000000001</v>
      </c>
      <c r="I39" s="46">
        <v>2640</v>
      </c>
      <c r="J39" s="49">
        <v>38285.279999999999</v>
      </c>
      <c r="K39" s="49" t="s">
        <v>74</v>
      </c>
      <c r="L39" s="49" t="s">
        <v>231</v>
      </c>
      <c r="M39" s="49">
        <v>15822939827</v>
      </c>
      <c r="N39" s="46"/>
    </row>
    <row r="40" spans="1:14" ht="24.95" customHeight="1">
      <c r="A40" s="46">
        <v>37</v>
      </c>
      <c r="B40" s="46" t="s">
        <v>546</v>
      </c>
      <c r="C40" s="49" t="s">
        <v>388</v>
      </c>
      <c r="D40" s="46"/>
      <c r="E40" s="49" t="s">
        <v>224</v>
      </c>
      <c r="F40" s="49" t="s">
        <v>396</v>
      </c>
      <c r="G40" s="49" t="s">
        <v>36</v>
      </c>
      <c r="H40" s="46">
        <v>1.8149999999999999</v>
      </c>
      <c r="I40" s="46">
        <v>3930</v>
      </c>
      <c r="J40" s="49">
        <v>7132.9500000000098</v>
      </c>
      <c r="K40" s="49" t="s">
        <v>74</v>
      </c>
      <c r="L40" s="49" t="s">
        <v>231</v>
      </c>
      <c r="M40" s="49">
        <v>15822939827</v>
      </c>
      <c r="N40" s="46"/>
    </row>
    <row r="41" spans="1:14" ht="24.95" customHeight="1">
      <c r="A41" s="46">
        <v>38</v>
      </c>
      <c r="B41" s="46" t="s">
        <v>546</v>
      </c>
      <c r="C41" s="49" t="s">
        <v>388</v>
      </c>
      <c r="D41" s="46"/>
      <c r="E41" s="49" t="s">
        <v>224</v>
      </c>
      <c r="F41" s="49" t="s">
        <v>397</v>
      </c>
      <c r="G41" s="49" t="s">
        <v>36</v>
      </c>
      <c r="H41" s="46">
        <v>7.282</v>
      </c>
      <c r="I41" s="46">
        <v>3930</v>
      </c>
      <c r="J41" s="49">
        <v>28618.26</v>
      </c>
      <c r="K41" s="49" t="s">
        <v>74</v>
      </c>
      <c r="L41" s="49" t="s">
        <v>231</v>
      </c>
      <c r="M41" s="49">
        <v>15822939827</v>
      </c>
      <c r="N41" s="46"/>
    </row>
    <row r="42" spans="1:14" ht="24.95" customHeight="1">
      <c r="A42" s="46">
        <v>39</v>
      </c>
      <c r="B42" s="46" t="s">
        <v>546</v>
      </c>
      <c r="C42" s="49" t="s">
        <v>388</v>
      </c>
      <c r="D42" s="46"/>
      <c r="E42" s="49" t="s">
        <v>398</v>
      </c>
      <c r="F42" s="49"/>
      <c r="G42" s="49" t="s">
        <v>73</v>
      </c>
      <c r="H42" s="46">
        <v>1</v>
      </c>
      <c r="I42" s="46">
        <v>65750</v>
      </c>
      <c r="J42" s="49">
        <v>65750</v>
      </c>
      <c r="K42" s="49" t="s">
        <v>25</v>
      </c>
      <c r="L42" s="49" t="s">
        <v>231</v>
      </c>
      <c r="M42" s="49">
        <v>15822939827</v>
      </c>
      <c r="N42" s="46"/>
    </row>
    <row r="43" spans="1:14" ht="24.95" customHeight="1">
      <c r="A43" s="46">
        <v>40</v>
      </c>
      <c r="B43" s="46" t="s">
        <v>546</v>
      </c>
      <c r="C43" s="49" t="s">
        <v>399</v>
      </c>
      <c r="D43" s="46"/>
      <c r="E43" s="49" t="s">
        <v>197</v>
      </c>
      <c r="F43" s="49" t="s">
        <v>400</v>
      </c>
      <c r="G43" s="49" t="s">
        <v>8</v>
      </c>
      <c r="H43" s="46">
        <v>0.17</v>
      </c>
      <c r="I43" s="46">
        <v>4760</v>
      </c>
      <c r="J43" s="49">
        <v>790.17</v>
      </c>
      <c r="K43" s="49" t="s">
        <v>74</v>
      </c>
      <c r="L43" s="49" t="s">
        <v>231</v>
      </c>
      <c r="M43" s="49">
        <v>15822939827</v>
      </c>
      <c r="N43" s="46"/>
    </row>
    <row r="44" spans="1:14" ht="24.95" customHeight="1">
      <c r="A44" s="46">
        <v>41</v>
      </c>
      <c r="B44" s="46" t="s">
        <v>546</v>
      </c>
      <c r="C44" s="49" t="s">
        <v>399</v>
      </c>
      <c r="D44" s="46"/>
      <c r="E44" s="49" t="s">
        <v>197</v>
      </c>
      <c r="F44" s="49" t="s">
        <v>401</v>
      </c>
      <c r="G44" s="49" t="s">
        <v>8</v>
      </c>
      <c r="H44" s="46">
        <v>1.75</v>
      </c>
      <c r="I44" s="46">
        <v>5378</v>
      </c>
      <c r="J44" s="49">
        <v>9384.61</v>
      </c>
      <c r="K44" s="49" t="s">
        <v>74</v>
      </c>
      <c r="L44" s="49" t="s">
        <v>231</v>
      </c>
      <c r="M44" s="49">
        <v>15822939827</v>
      </c>
      <c r="N44" s="46"/>
    </row>
    <row r="45" spans="1:14" ht="24.95" customHeight="1">
      <c r="A45" s="46">
        <v>42</v>
      </c>
      <c r="B45" s="46" t="s">
        <v>546</v>
      </c>
      <c r="C45" s="49" t="s">
        <v>399</v>
      </c>
      <c r="D45" s="46"/>
      <c r="E45" s="49" t="s">
        <v>197</v>
      </c>
      <c r="F45" s="49" t="s">
        <v>402</v>
      </c>
      <c r="G45" s="49" t="s">
        <v>8</v>
      </c>
      <c r="H45" s="46">
        <v>2.02</v>
      </c>
      <c r="I45" s="46">
        <v>5418</v>
      </c>
      <c r="J45" s="49">
        <v>10933.52</v>
      </c>
      <c r="K45" s="49" t="s">
        <v>74</v>
      </c>
      <c r="L45" s="49" t="s">
        <v>231</v>
      </c>
      <c r="M45" s="49">
        <v>15822939827</v>
      </c>
      <c r="N45" s="46"/>
    </row>
    <row r="46" spans="1:14" ht="24.95" customHeight="1">
      <c r="A46" s="46">
        <v>43</v>
      </c>
      <c r="B46" s="46" t="s">
        <v>546</v>
      </c>
      <c r="C46" s="49" t="s">
        <v>399</v>
      </c>
      <c r="D46" s="46"/>
      <c r="E46" s="49" t="s">
        <v>197</v>
      </c>
      <c r="F46" s="49" t="s">
        <v>403</v>
      </c>
      <c r="G46" s="49" t="s">
        <v>8</v>
      </c>
      <c r="H46" s="46">
        <v>8.6300000000000008</v>
      </c>
      <c r="I46" s="46">
        <v>5418</v>
      </c>
      <c r="J46" s="49">
        <v>46736.5</v>
      </c>
      <c r="K46" s="49" t="s">
        <v>74</v>
      </c>
      <c r="L46" s="49" t="s">
        <v>231</v>
      </c>
      <c r="M46" s="49">
        <v>15822939827</v>
      </c>
      <c r="N46" s="46"/>
    </row>
    <row r="47" spans="1:14" ht="24.95" customHeight="1">
      <c r="A47" s="46">
        <v>44</v>
      </c>
      <c r="B47" s="46" t="s">
        <v>546</v>
      </c>
      <c r="C47" s="49" t="s">
        <v>399</v>
      </c>
      <c r="D47" s="46"/>
      <c r="E47" s="49" t="s">
        <v>197</v>
      </c>
      <c r="F47" s="49" t="s">
        <v>404</v>
      </c>
      <c r="G47" s="49" t="s">
        <v>8</v>
      </c>
      <c r="H47" s="46">
        <v>2.0699999999999998</v>
      </c>
      <c r="I47" s="46">
        <v>4712</v>
      </c>
      <c r="J47" s="49">
        <v>9739.7000000000007</v>
      </c>
      <c r="K47" s="49" t="s">
        <v>74</v>
      </c>
      <c r="L47" s="49" t="s">
        <v>231</v>
      </c>
      <c r="M47" s="49">
        <v>15822939827</v>
      </c>
      <c r="N47" s="46"/>
    </row>
    <row r="48" spans="1:14" ht="24.95" customHeight="1">
      <c r="A48" s="46">
        <v>45</v>
      </c>
      <c r="B48" s="46" t="s">
        <v>546</v>
      </c>
      <c r="C48" s="49" t="s">
        <v>399</v>
      </c>
      <c r="D48" s="46"/>
      <c r="E48" s="49" t="s">
        <v>405</v>
      </c>
      <c r="F48" s="49" t="s">
        <v>406</v>
      </c>
      <c r="G48" s="49" t="s">
        <v>8</v>
      </c>
      <c r="H48" s="46">
        <v>3.39</v>
      </c>
      <c r="I48" s="46">
        <v>5438</v>
      </c>
      <c r="J48" s="49">
        <v>18407.63</v>
      </c>
      <c r="K48" s="49" t="s">
        <v>74</v>
      </c>
      <c r="L48" s="49" t="s">
        <v>231</v>
      </c>
      <c r="M48" s="49">
        <v>15822939827</v>
      </c>
      <c r="N48" s="46"/>
    </row>
    <row r="49" spans="1:14" ht="24.95" customHeight="1">
      <c r="A49" s="46">
        <v>46</v>
      </c>
      <c r="B49" s="46" t="s">
        <v>546</v>
      </c>
      <c r="C49" s="49" t="s">
        <v>399</v>
      </c>
      <c r="D49" s="46"/>
      <c r="E49" s="49" t="s">
        <v>407</v>
      </c>
      <c r="F49" s="49" t="s">
        <v>408</v>
      </c>
      <c r="G49" s="49" t="s">
        <v>180</v>
      </c>
      <c r="H49" s="46">
        <v>5</v>
      </c>
      <c r="I49" s="46">
        <v>1403.38</v>
      </c>
      <c r="J49" s="49">
        <v>7016.9</v>
      </c>
      <c r="K49" s="49" t="s">
        <v>74</v>
      </c>
      <c r="L49" s="49" t="s">
        <v>231</v>
      </c>
      <c r="M49" s="49">
        <v>15822939827</v>
      </c>
      <c r="N49" s="46"/>
    </row>
    <row r="50" spans="1:14" ht="24.95" customHeight="1">
      <c r="A50" s="46">
        <v>47</v>
      </c>
      <c r="B50" s="46" t="s">
        <v>546</v>
      </c>
      <c r="C50" s="49" t="s">
        <v>399</v>
      </c>
      <c r="D50" s="46"/>
      <c r="E50" s="49" t="s">
        <v>409</v>
      </c>
      <c r="F50" s="49" t="s">
        <v>408</v>
      </c>
      <c r="G50" s="49" t="s">
        <v>180</v>
      </c>
      <c r="H50" s="46">
        <v>34</v>
      </c>
      <c r="I50" s="46">
        <v>687.78</v>
      </c>
      <c r="J50" s="49">
        <v>23384.52</v>
      </c>
      <c r="K50" s="49" t="s">
        <v>74</v>
      </c>
      <c r="L50" s="49" t="s">
        <v>231</v>
      </c>
      <c r="M50" s="49">
        <v>15822939827</v>
      </c>
      <c r="N50" s="46"/>
    </row>
    <row r="51" spans="1:14" ht="24.95" customHeight="1">
      <c r="A51" s="46">
        <v>48</v>
      </c>
      <c r="B51" s="46" t="s">
        <v>546</v>
      </c>
      <c r="C51" s="49" t="s">
        <v>348</v>
      </c>
      <c r="D51" s="46" t="s">
        <v>410</v>
      </c>
      <c r="E51" s="49" t="s">
        <v>411</v>
      </c>
      <c r="F51" s="49"/>
      <c r="G51" s="49" t="s">
        <v>8</v>
      </c>
      <c r="H51" s="46" t="s">
        <v>412</v>
      </c>
      <c r="I51" s="46">
        <v>2000</v>
      </c>
      <c r="J51" s="49">
        <v>20000</v>
      </c>
      <c r="K51" s="49" t="s">
        <v>25</v>
      </c>
      <c r="L51" s="49" t="s">
        <v>828</v>
      </c>
      <c r="M51" s="49">
        <v>18533762533</v>
      </c>
      <c r="N51" s="46"/>
    </row>
    <row r="52" spans="1:14" ht="24.95" customHeight="1">
      <c r="A52" s="46">
        <v>49</v>
      </c>
      <c r="B52" s="51" t="s">
        <v>546</v>
      </c>
      <c r="C52" s="52" t="s">
        <v>413</v>
      </c>
      <c r="D52" s="51" t="s">
        <v>497</v>
      </c>
      <c r="E52" s="52" t="s">
        <v>498</v>
      </c>
      <c r="F52" s="52"/>
      <c r="G52" s="52" t="s">
        <v>8</v>
      </c>
      <c r="H52" s="51">
        <v>100</v>
      </c>
      <c r="I52" s="51">
        <v>4970</v>
      </c>
      <c r="J52" s="52">
        <f>I52*H52</f>
        <v>497000</v>
      </c>
      <c r="K52" s="52" t="s">
        <v>25</v>
      </c>
      <c r="L52" s="52" t="s">
        <v>236</v>
      </c>
      <c r="M52" s="52">
        <v>18788803170</v>
      </c>
      <c r="N52" s="46"/>
    </row>
    <row r="53" spans="1:14" ht="24.95" customHeight="1">
      <c r="A53" s="46">
        <v>50</v>
      </c>
      <c r="B53" s="51" t="s">
        <v>546</v>
      </c>
      <c r="C53" s="52" t="s">
        <v>413</v>
      </c>
      <c r="D53" s="51" t="s">
        <v>497</v>
      </c>
      <c r="E53" s="52" t="s">
        <v>32</v>
      </c>
      <c r="F53" s="52"/>
      <c r="G53" s="52" t="s">
        <v>8</v>
      </c>
      <c r="H53" s="51">
        <v>200</v>
      </c>
      <c r="I53" s="51">
        <v>4950</v>
      </c>
      <c r="J53" s="52">
        <f>I53*H53</f>
        <v>990000</v>
      </c>
      <c r="K53" s="52" t="s">
        <v>25</v>
      </c>
      <c r="L53" s="52" t="s">
        <v>236</v>
      </c>
      <c r="M53" s="52">
        <v>18788803170</v>
      </c>
      <c r="N53" s="46"/>
    </row>
    <row r="54" spans="1:14" ht="24.95" customHeight="1">
      <c r="A54" s="46">
        <v>51</v>
      </c>
      <c r="B54" s="51" t="s">
        <v>546</v>
      </c>
      <c r="C54" s="52" t="s">
        <v>413</v>
      </c>
      <c r="D54" s="51" t="s">
        <v>414</v>
      </c>
      <c r="E54" s="52" t="s">
        <v>32</v>
      </c>
      <c r="F54" s="52"/>
      <c r="G54" s="52" t="s">
        <v>8</v>
      </c>
      <c r="H54" s="51">
        <v>300</v>
      </c>
      <c r="I54" s="51">
        <v>4500</v>
      </c>
      <c r="J54" s="52">
        <f>I54*H54</f>
        <v>1350000</v>
      </c>
      <c r="K54" s="52" t="s">
        <v>25</v>
      </c>
      <c r="L54" s="52" t="s">
        <v>236</v>
      </c>
      <c r="M54" s="52">
        <v>18788803170</v>
      </c>
      <c r="N54" s="46"/>
    </row>
    <row r="55" spans="1:14" ht="24.95" customHeight="1">
      <c r="A55" s="46">
        <v>52</v>
      </c>
      <c r="B55" s="51" t="s">
        <v>546</v>
      </c>
      <c r="C55" s="52" t="s">
        <v>413</v>
      </c>
      <c r="D55" s="51" t="s">
        <v>499</v>
      </c>
      <c r="E55" s="52" t="s">
        <v>32</v>
      </c>
      <c r="F55" s="52"/>
      <c r="G55" s="52" t="s">
        <v>8</v>
      </c>
      <c r="H55" s="51">
        <v>1000</v>
      </c>
      <c r="I55" s="51">
        <v>6210</v>
      </c>
      <c r="J55" s="52">
        <f>I55*H55</f>
        <v>6210000</v>
      </c>
      <c r="K55" s="52" t="s">
        <v>25</v>
      </c>
      <c r="L55" s="52" t="s">
        <v>236</v>
      </c>
      <c r="M55" s="52">
        <v>18788803170</v>
      </c>
      <c r="N55" s="46"/>
    </row>
    <row r="56" spans="1:14" ht="24.95" customHeight="1">
      <c r="A56" s="46">
        <v>53</v>
      </c>
      <c r="B56" s="46" t="s">
        <v>546</v>
      </c>
      <c r="C56" s="49" t="s">
        <v>413</v>
      </c>
      <c r="D56" s="46" t="s">
        <v>414</v>
      </c>
      <c r="E56" s="49" t="s">
        <v>32</v>
      </c>
      <c r="F56" s="49"/>
      <c r="G56" s="49" t="s">
        <v>8</v>
      </c>
      <c r="H56" s="46">
        <v>300</v>
      </c>
      <c r="I56" s="46">
        <v>4500</v>
      </c>
      <c r="J56" s="49">
        <f>I56*H56</f>
        <v>1350000</v>
      </c>
      <c r="K56" s="49" t="s">
        <v>25</v>
      </c>
      <c r="L56" s="49" t="s">
        <v>236</v>
      </c>
      <c r="M56" s="49">
        <v>18788803170</v>
      </c>
      <c r="N56" s="46"/>
    </row>
    <row r="57" spans="1:14" s="5" customFormat="1" ht="24.95" customHeight="1">
      <c r="A57" s="46">
        <v>54</v>
      </c>
      <c r="B57" s="51" t="s">
        <v>546</v>
      </c>
      <c r="C57" s="52" t="s">
        <v>415</v>
      </c>
      <c r="D57" s="51" t="s">
        <v>416</v>
      </c>
      <c r="E57" s="52" t="s">
        <v>417</v>
      </c>
      <c r="F57" s="52"/>
      <c r="G57" s="52" t="s">
        <v>8</v>
      </c>
      <c r="H57" s="51">
        <v>18</v>
      </c>
      <c r="I57" s="51">
        <v>2890</v>
      </c>
      <c r="J57" s="52">
        <f t="shared" ref="J57:J71" si="0">H57*I57</f>
        <v>52020</v>
      </c>
      <c r="K57" s="52" t="s">
        <v>25</v>
      </c>
      <c r="L57" s="52" t="s">
        <v>237</v>
      </c>
      <c r="M57" s="52">
        <v>15022283845</v>
      </c>
      <c r="N57" s="51"/>
    </row>
    <row r="58" spans="1:14" s="5" customFormat="1" ht="24.95" customHeight="1">
      <c r="A58" s="46">
        <v>55</v>
      </c>
      <c r="B58" s="51" t="s">
        <v>546</v>
      </c>
      <c r="C58" s="52" t="s">
        <v>415</v>
      </c>
      <c r="D58" s="51" t="s">
        <v>416</v>
      </c>
      <c r="E58" s="52" t="s">
        <v>24</v>
      </c>
      <c r="F58" s="52"/>
      <c r="G58" s="52" t="s">
        <v>8</v>
      </c>
      <c r="H58" s="51">
        <v>5</v>
      </c>
      <c r="I58" s="51">
        <v>2500</v>
      </c>
      <c r="J58" s="52">
        <f t="shared" si="0"/>
        <v>12500</v>
      </c>
      <c r="K58" s="52" t="s">
        <v>25</v>
      </c>
      <c r="L58" s="52" t="s">
        <v>237</v>
      </c>
      <c r="M58" s="52">
        <v>15022283845</v>
      </c>
      <c r="N58" s="51"/>
    </row>
    <row r="59" spans="1:14" s="5" customFormat="1" ht="24.95" customHeight="1">
      <c r="A59" s="46">
        <v>56</v>
      </c>
      <c r="B59" s="51" t="s">
        <v>546</v>
      </c>
      <c r="C59" s="52" t="s">
        <v>415</v>
      </c>
      <c r="D59" s="51" t="s">
        <v>418</v>
      </c>
      <c r="E59" s="52" t="s">
        <v>417</v>
      </c>
      <c r="F59" s="52"/>
      <c r="G59" s="52" t="s">
        <v>8</v>
      </c>
      <c r="H59" s="51">
        <v>4.9539999999999997</v>
      </c>
      <c r="I59" s="51">
        <v>2890</v>
      </c>
      <c r="J59" s="52">
        <f t="shared" si="0"/>
        <v>14317.06</v>
      </c>
      <c r="K59" s="52" t="s">
        <v>25</v>
      </c>
      <c r="L59" s="52" t="s">
        <v>237</v>
      </c>
      <c r="M59" s="52">
        <v>15022283845</v>
      </c>
      <c r="N59" s="51"/>
    </row>
    <row r="60" spans="1:14" s="5" customFormat="1" ht="24.95" customHeight="1">
      <c r="A60" s="46">
        <v>57</v>
      </c>
      <c r="B60" s="51" t="s">
        <v>546</v>
      </c>
      <c r="C60" s="52" t="s">
        <v>415</v>
      </c>
      <c r="D60" s="51" t="s">
        <v>419</v>
      </c>
      <c r="E60" s="52" t="s">
        <v>238</v>
      </c>
      <c r="F60" s="52" t="s">
        <v>239</v>
      </c>
      <c r="G60" s="52" t="s">
        <v>8</v>
      </c>
      <c r="H60" s="51">
        <v>84.468000000000004</v>
      </c>
      <c r="I60" s="51">
        <v>6500</v>
      </c>
      <c r="J60" s="52">
        <f t="shared" si="0"/>
        <v>549042</v>
      </c>
      <c r="K60" s="52" t="s">
        <v>25</v>
      </c>
      <c r="L60" s="52" t="s">
        <v>237</v>
      </c>
      <c r="M60" s="52">
        <v>15022283845</v>
      </c>
      <c r="N60" s="51"/>
    </row>
    <row r="61" spans="1:14" s="5" customFormat="1" ht="24.95" customHeight="1">
      <c r="A61" s="46">
        <v>58</v>
      </c>
      <c r="B61" s="51" t="s">
        <v>546</v>
      </c>
      <c r="C61" s="52" t="s">
        <v>415</v>
      </c>
      <c r="D61" s="51" t="s">
        <v>420</v>
      </c>
      <c r="E61" s="52" t="s">
        <v>238</v>
      </c>
      <c r="F61" s="52" t="s">
        <v>239</v>
      </c>
      <c r="G61" s="52" t="s">
        <v>8</v>
      </c>
      <c r="H61" s="51">
        <v>84</v>
      </c>
      <c r="I61" s="51">
        <v>7100</v>
      </c>
      <c r="J61" s="52">
        <f t="shared" si="0"/>
        <v>596400</v>
      </c>
      <c r="K61" s="52" t="s">
        <v>25</v>
      </c>
      <c r="L61" s="52" t="s">
        <v>237</v>
      </c>
      <c r="M61" s="52">
        <v>15022283845</v>
      </c>
      <c r="N61" s="51"/>
    </row>
    <row r="62" spans="1:14" s="5" customFormat="1" ht="24.95" customHeight="1">
      <c r="A62" s="46">
        <v>59</v>
      </c>
      <c r="B62" s="51" t="s">
        <v>546</v>
      </c>
      <c r="C62" s="52" t="s">
        <v>415</v>
      </c>
      <c r="D62" s="51" t="s">
        <v>421</v>
      </c>
      <c r="E62" s="52" t="s">
        <v>422</v>
      </c>
      <c r="F62" s="52" t="s">
        <v>423</v>
      </c>
      <c r="G62" s="52" t="s">
        <v>8</v>
      </c>
      <c r="H62" s="51">
        <v>26.46</v>
      </c>
      <c r="I62" s="51">
        <v>1200</v>
      </c>
      <c r="J62" s="52">
        <f t="shared" si="0"/>
        <v>31752</v>
      </c>
      <c r="K62" s="52" t="s">
        <v>25</v>
      </c>
      <c r="L62" s="52" t="s">
        <v>237</v>
      </c>
      <c r="M62" s="52">
        <v>15022283845</v>
      </c>
      <c r="N62" s="51"/>
    </row>
    <row r="63" spans="1:14" s="5" customFormat="1" ht="24.95" customHeight="1">
      <c r="A63" s="46">
        <v>60</v>
      </c>
      <c r="B63" s="51" t="s">
        <v>546</v>
      </c>
      <c r="C63" s="52" t="s">
        <v>415</v>
      </c>
      <c r="D63" s="51" t="s">
        <v>17</v>
      </c>
      <c r="E63" s="52" t="s">
        <v>238</v>
      </c>
      <c r="F63" s="52" t="s">
        <v>239</v>
      </c>
      <c r="G63" s="52" t="s">
        <v>8</v>
      </c>
      <c r="H63" s="51">
        <v>168</v>
      </c>
      <c r="I63" s="51">
        <v>7500</v>
      </c>
      <c r="J63" s="52">
        <f t="shared" si="0"/>
        <v>1260000</v>
      </c>
      <c r="K63" s="52" t="s">
        <v>25</v>
      </c>
      <c r="L63" s="52" t="s">
        <v>237</v>
      </c>
      <c r="M63" s="52">
        <v>15022283845</v>
      </c>
      <c r="N63" s="51"/>
    </row>
    <row r="64" spans="1:14" s="5" customFormat="1" ht="24.95" customHeight="1">
      <c r="A64" s="46">
        <v>61</v>
      </c>
      <c r="B64" s="51" t="s">
        <v>546</v>
      </c>
      <c r="C64" s="52" t="s">
        <v>415</v>
      </c>
      <c r="D64" s="51" t="s">
        <v>17</v>
      </c>
      <c r="E64" s="52" t="s">
        <v>238</v>
      </c>
      <c r="F64" s="52" t="s">
        <v>239</v>
      </c>
      <c r="G64" s="52" t="s">
        <v>8</v>
      </c>
      <c r="H64" s="51">
        <v>168.93600000000001</v>
      </c>
      <c r="I64" s="51">
        <v>6500</v>
      </c>
      <c r="J64" s="52">
        <f t="shared" si="0"/>
        <v>1098084</v>
      </c>
      <c r="K64" s="52" t="s">
        <v>25</v>
      </c>
      <c r="L64" s="52" t="s">
        <v>237</v>
      </c>
      <c r="M64" s="52">
        <v>15022283845</v>
      </c>
      <c r="N64" s="51"/>
    </row>
    <row r="65" spans="1:14" s="5" customFormat="1" ht="24.95" customHeight="1">
      <c r="A65" s="46">
        <v>62</v>
      </c>
      <c r="B65" s="51" t="s">
        <v>546</v>
      </c>
      <c r="C65" s="52" t="s">
        <v>415</v>
      </c>
      <c r="D65" s="51" t="s">
        <v>424</v>
      </c>
      <c r="E65" s="52" t="s">
        <v>422</v>
      </c>
      <c r="F65" s="52" t="s">
        <v>425</v>
      </c>
      <c r="G65" s="52" t="s">
        <v>8</v>
      </c>
      <c r="H65" s="51">
        <v>59</v>
      </c>
      <c r="I65" s="51">
        <v>1200</v>
      </c>
      <c r="J65" s="52">
        <f t="shared" si="0"/>
        <v>70800</v>
      </c>
      <c r="K65" s="52" t="s">
        <v>25</v>
      </c>
      <c r="L65" s="52" t="s">
        <v>237</v>
      </c>
      <c r="M65" s="52">
        <v>15022283845</v>
      </c>
      <c r="N65" s="51"/>
    </row>
    <row r="66" spans="1:14" s="5" customFormat="1" ht="24.95" customHeight="1">
      <c r="A66" s="46">
        <v>63</v>
      </c>
      <c r="B66" s="51" t="s">
        <v>546</v>
      </c>
      <c r="C66" s="52" t="s">
        <v>415</v>
      </c>
      <c r="D66" s="51" t="s">
        <v>426</v>
      </c>
      <c r="E66" s="52" t="s">
        <v>238</v>
      </c>
      <c r="F66" s="52" t="s">
        <v>239</v>
      </c>
      <c r="G66" s="52" t="s">
        <v>8</v>
      </c>
      <c r="H66" s="51">
        <v>286.66000000000003</v>
      </c>
      <c r="I66" s="51">
        <v>7500</v>
      </c>
      <c r="J66" s="52">
        <f t="shared" si="0"/>
        <v>2149950</v>
      </c>
      <c r="K66" s="52" t="s">
        <v>25</v>
      </c>
      <c r="L66" s="52" t="s">
        <v>237</v>
      </c>
      <c r="M66" s="52">
        <v>15022283845</v>
      </c>
      <c r="N66" s="51"/>
    </row>
    <row r="67" spans="1:14" s="5" customFormat="1" ht="24.95" customHeight="1">
      <c r="A67" s="46">
        <v>64</v>
      </c>
      <c r="B67" s="51" t="s">
        <v>546</v>
      </c>
      <c r="C67" s="52" t="s">
        <v>415</v>
      </c>
      <c r="D67" s="51" t="s">
        <v>426</v>
      </c>
      <c r="E67" s="52" t="s">
        <v>238</v>
      </c>
      <c r="F67" s="52" t="s">
        <v>239</v>
      </c>
      <c r="G67" s="52" t="s">
        <v>8</v>
      </c>
      <c r="H67" s="51">
        <v>168.93600000000001</v>
      </c>
      <c r="I67" s="51">
        <v>6500</v>
      </c>
      <c r="J67" s="52">
        <f t="shared" si="0"/>
        <v>1098084</v>
      </c>
      <c r="K67" s="52" t="s">
        <v>25</v>
      </c>
      <c r="L67" s="52" t="s">
        <v>237</v>
      </c>
      <c r="M67" s="52">
        <v>15022283845</v>
      </c>
      <c r="N67" s="51"/>
    </row>
    <row r="68" spans="1:14" s="5" customFormat="1" ht="24.95" customHeight="1">
      <c r="A68" s="46">
        <v>65</v>
      </c>
      <c r="B68" s="51" t="s">
        <v>546</v>
      </c>
      <c r="C68" s="52" t="s">
        <v>415</v>
      </c>
      <c r="D68" s="51" t="s">
        <v>426</v>
      </c>
      <c r="E68" s="52" t="s">
        <v>238</v>
      </c>
      <c r="F68" s="52" t="s">
        <v>239</v>
      </c>
      <c r="G68" s="52" t="s">
        <v>8</v>
      </c>
      <c r="H68" s="51">
        <v>84</v>
      </c>
      <c r="I68" s="51">
        <v>7100</v>
      </c>
      <c r="J68" s="52">
        <f t="shared" si="0"/>
        <v>596400</v>
      </c>
      <c r="K68" s="52" t="s">
        <v>25</v>
      </c>
      <c r="L68" s="52" t="s">
        <v>237</v>
      </c>
      <c r="M68" s="52">
        <v>15022283845</v>
      </c>
      <c r="N68" s="51"/>
    </row>
    <row r="69" spans="1:14" s="5" customFormat="1" ht="24.95" customHeight="1">
      <c r="A69" s="46">
        <v>66</v>
      </c>
      <c r="B69" s="51" t="s">
        <v>546</v>
      </c>
      <c r="C69" s="52" t="s">
        <v>415</v>
      </c>
      <c r="D69" s="51" t="s">
        <v>500</v>
      </c>
      <c r="E69" s="52" t="s">
        <v>422</v>
      </c>
      <c r="F69" s="52" t="s">
        <v>425</v>
      </c>
      <c r="G69" s="52" t="s">
        <v>8</v>
      </c>
      <c r="H69" s="51">
        <v>59</v>
      </c>
      <c r="I69" s="51">
        <v>1000</v>
      </c>
      <c r="J69" s="52">
        <v>59000</v>
      </c>
      <c r="K69" s="52" t="s">
        <v>25</v>
      </c>
      <c r="L69" s="52" t="s">
        <v>237</v>
      </c>
      <c r="M69" s="52">
        <v>15022283845</v>
      </c>
      <c r="N69" s="51"/>
    </row>
    <row r="70" spans="1:14" s="5" customFormat="1" ht="24.95" customHeight="1">
      <c r="A70" s="46">
        <v>67</v>
      </c>
      <c r="B70" s="51" t="s">
        <v>546</v>
      </c>
      <c r="C70" s="52" t="s">
        <v>415</v>
      </c>
      <c r="D70" s="51" t="s">
        <v>500</v>
      </c>
      <c r="E70" s="52" t="s">
        <v>501</v>
      </c>
      <c r="F70" s="52"/>
      <c r="G70" s="52" t="s">
        <v>8</v>
      </c>
      <c r="H70" s="51">
        <v>90</v>
      </c>
      <c r="I70" s="51">
        <v>4020</v>
      </c>
      <c r="J70" s="52">
        <v>361800</v>
      </c>
      <c r="K70" s="52" t="s">
        <v>25</v>
      </c>
      <c r="L70" s="52" t="s">
        <v>237</v>
      </c>
      <c r="M70" s="52">
        <v>15022283845</v>
      </c>
      <c r="N70" s="51"/>
    </row>
    <row r="71" spans="1:14" ht="24.95" customHeight="1">
      <c r="A71" s="46">
        <v>68</v>
      </c>
      <c r="B71" s="46" t="s">
        <v>546</v>
      </c>
      <c r="C71" s="49" t="s">
        <v>427</v>
      </c>
      <c r="D71" s="53">
        <v>43094</v>
      </c>
      <c r="E71" s="49" t="s">
        <v>428</v>
      </c>
      <c r="F71" s="49" t="s">
        <v>429</v>
      </c>
      <c r="G71" s="49" t="s">
        <v>8</v>
      </c>
      <c r="H71" s="46">
        <v>2.6</v>
      </c>
      <c r="I71" s="46">
        <v>1200</v>
      </c>
      <c r="J71" s="49">
        <f t="shared" si="0"/>
        <v>3120</v>
      </c>
      <c r="K71" s="49" t="s">
        <v>25</v>
      </c>
      <c r="L71" s="49" t="s">
        <v>240</v>
      </c>
      <c r="M71" s="49">
        <v>18603454687</v>
      </c>
      <c r="N71" s="46"/>
    </row>
    <row r="72" spans="1:14" ht="24.95" customHeight="1">
      <c r="A72" s="46">
        <v>69</v>
      </c>
      <c r="B72" s="46" t="s">
        <v>546</v>
      </c>
      <c r="C72" s="46" t="s">
        <v>427</v>
      </c>
      <c r="D72" s="53">
        <v>43094</v>
      </c>
      <c r="E72" s="49" t="s">
        <v>428</v>
      </c>
      <c r="F72" s="49" t="s">
        <v>429</v>
      </c>
      <c r="G72" s="49" t="s">
        <v>8</v>
      </c>
      <c r="H72" s="46">
        <v>2.6</v>
      </c>
      <c r="I72" s="46">
        <v>1200</v>
      </c>
      <c r="J72" s="49">
        <v>3120</v>
      </c>
      <c r="K72" s="49" t="s">
        <v>25</v>
      </c>
      <c r="L72" s="49" t="s">
        <v>240</v>
      </c>
      <c r="M72" s="49">
        <v>18603454687</v>
      </c>
      <c r="N72" s="46"/>
    </row>
    <row r="73" spans="1:14" ht="24.95" customHeight="1">
      <c r="A73" s="46">
        <v>70</v>
      </c>
      <c r="B73" s="46" t="s">
        <v>546</v>
      </c>
      <c r="C73" s="46" t="s">
        <v>430</v>
      </c>
      <c r="D73" s="46" t="s">
        <v>431</v>
      </c>
      <c r="E73" s="46" t="s">
        <v>24</v>
      </c>
      <c r="F73" s="46"/>
      <c r="G73" s="46" t="s">
        <v>8</v>
      </c>
      <c r="H73" s="46">
        <v>22.81</v>
      </c>
      <c r="I73" s="46"/>
      <c r="J73" s="46"/>
      <c r="K73" s="46"/>
      <c r="L73" s="46" t="s">
        <v>432</v>
      </c>
      <c r="M73" s="46">
        <v>18302282296</v>
      </c>
      <c r="N73" s="46"/>
    </row>
    <row r="74" spans="1:14">
      <c r="B74" s="1" t="s">
        <v>433</v>
      </c>
      <c r="F74" s="1" t="s">
        <v>829</v>
      </c>
      <c r="L74" s="1" t="s">
        <v>824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topLeftCell="A19" workbookViewId="0">
      <selection sqref="A1:N60"/>
    </sheetView>
  </sheetViews>
  <sheetFormatPr defaultColWidth="9" defaultRowHeight="13.5"/>
  <cols>
    <col min="1" max="1" width="5.5" style="12" customWidth="1"/>
    <col min="2" max="2" width="16" style="12" customWidth="1"/>
    <col min="3" max="3" width="20.875" style="12" customWidth="1"/>
    <col min="4" max="4" width="16.25" style="12" customWidth="1"/>
    <col min="5" max="5" width="22.375" style="12" customWidth="1"/>
    <col min="6" max="6" width="17.75" style="12" customWidth="1"/>
    <col min="7" max="7" width="9" style="12"/>
    <col min="8" max="9" width="7.625" style="12" customWidth="1"/>
    <col min="10" max="10" width="9" style="12"/>
    <col min="11" max="11" width="11.125" style="12" customWidth="1"/>
    <col min="12" max="12" width="10.625" style="12" customWidth="1"/>
    <col min="13" max="13" width="10.875" style="12" customWidth="1"/>
    <col min="14" max="14" width="11.5" style="12" customWidth="1"/>
    <col min="15" max="16384" width="9" style="12"/>
  </cols>
  <sheetData>
    <row r="1" spans="1:14" ht="48" customHeight="1">
      <c r="A1" s="162" t="s">
        <v>830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3.1" customHeight="1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26.1" customHeight="1">
      <c r="A3" s="51" t="s">
        <v>0</v>
      </c>
      <c r="B3" s="54" t="s">
        <v>55</v>
      </c>
      <c r="C3" s="54" t="s">
        <v>56</v>
      </c>
      <c r="D3" s="54" t="s">
        <v>57</v>
      </c>
      <c r="E3" s="55" t="s">
        <v>58</v>
      </c>
      <c r="F3" s="55" t="s">
        <v>59</v>
      </c>
      <c r="G3" s="55" t="s">
        <v>60</v>
      </c>
      <c r="H3" s="54" t="s">
        <v>61</v>
      </c>
      <c r="I3" s="54" t="s">
        <v>62</v>
      </c>
      <c r="J3" s="55" t="s">
        <v>63</v>
      </c>
      <c r="K3" s="55" t="s">
        <v>64</v>
      </c>
      <c r="L3" s="55" t="s">
        <v>65</v>
      </c>
      <c r="M3" s="55" t="s">
        <v>66</v>
      </c>
      <c r="N3" s="54" t="s">
        <v>67</v>
      </c>
    </row>
    <row r="4" spans="1:14" ht="20.100000000000001" customHeight="1">
      <c r="A4" s="51">
        <v>1</v>
      </c>
      <c r="B4" s="51" t="s">
        <v>476</v>
      </c>
      <c r="C4" s="56" t="s">
        <v>532</v>
      </c>
      <c r="D4" s="56" t="s">
        <v>533</v>
      </c>
      <c r="E4" s="56" t="s">
        <v>24</v>
      </c>
      <c r="F4" s="56" t="s">
        <v>35</v>
      </c>
      <c r="G4" s="56" t="s">
        <v>8</v>
      </c>
      <c r="H4" s="56">
        <v>13.54</v>
      </c>
      <c r="I4" s="56">
        <v>2150</v>
      </c>
      <c r="J4" s="56">
        <f>I4*H4</f>
        <v>29110.999999999996</v>
      </c>
      <c r="K4" s="56" t="s">
        <v>25</v>
      </c>
      <c r="L4" s="56" t="s">
        <v>534</v>
      </c>
      <c r="M4" s="56">
        <v>18130138062</v>
      </c>
      <c r="N4" s="52"/>
    </row>
    <row r="5" spans="1:14" s="21" customFormat="1" ht="27" customHeight="1">
      <c r="A5" s="51">
        <v>2</v>
      </c>
      <c r="B5" s="51" t="s">
        <v>476</v>
      </c>
      <c r="C5" s="57" t="s">
        <v>668</v>
      </c>
      <c r="D5" s="57" t="s">
        <v>547</v>
      </c>
      <c r="E5" s="57" t="s">
        <v>548</v>
      </c>
      <c r="F5" s="56" t="s">
        <v>35</v>
      </c>
      <c r="G5" s="57" t="s">
        <v>8</v>
      </c>
      <c r="H5" s="57">
        <v>402.7</v>
      </c>
      <c r="I5" s="57">
        <v>1800</v>
      </c>
      <c r="J5" s="57">
        <f t="shared" ref="J5:J16" si="0">H5*I5</f>
        <v>724860</v>
      </c>
      <c r="K5" s="57" t="s">
        <v>25</v>
      </c>
      <c r="L5" s="58" t="s">
        <v>549</v>
      </c>
      <c r="M5" s="58">
        <v>18837266576</v>
      </c>
      <c r="N5" s="58" t="s">
        <v>831</v>
      </c>
    </row>
    <row r="6" spans="1:14" ht="20.100000000000001" customHeight="1">
      <c r="A6" s="51">
        <v>3</v>
      </c>
      <c r="B6" s="51" t="s">
        <v>476</v>
      </c>
      <c r="C6" s="57" t="s">
        <v>669</v>
      </c>
      <c r="D6" s="57" t="s">
        <v>535</v>
      </c>
      <c r="E6" s="59" t="s">
        <v>536</v>
      </c>
      <c r="F6" s="56" t="s">
        <v>35</v>
      </c>
      <c r="G6" s="59" t="s">
        <v>8</v>
      </c>
      <c r="H6" s="59">
        <v>30</v>
      </c>
      <c r="I6" s="59">
        <v>1600</v>
      </c>
      <c r="J6" s="59">
        <f t="shared" si="0"/>
        <v>48000</v>
      </c>
      <c r="K6" s="60" t="s">
        <v>25</v>
      </c>
      <c r="L6" s="58" t="s">
        <v>477</v>
      </c>
      <c r="M6" s="57">
        <v>15835046305</v>
      </c>
      <c r="N6" s="51"/>
    </row>
    <row r="7" spans="1:14" s="22" customFormat="1" ht="24" customHeight="1">
      <c r="A7" s="51">
        <v>4</v>
      </c>
      <c r="B7" s="51" t="s">
        <v>476</v>
      </c>
      <c r="C7" s="58" t="s">
        <v>670</v>
      </c>
      <c r="D7" s="61" t="s">
        <v>550</v>
      </c>
      <c r="E7" s="58" t="s">
        <v>19</v>
      </c>
      <c r="F7" s="61" t="s">
        <v>35</v>
      </c>
      <c r="G7" s="59" t="s">
        <v>8</v>
      </c>
      <c r="H7" s="61">
        <v>26.86</v>
      </c>
      <c r="I7" s="61">
        <v>1550</v>
      </c>
      <c r="J7" s="62">
        <f t="shared" si="0"/>
        <v>41633</v>
      </c>
      <c r="K7" s="60" t="s">
        <v>25</v>
      </c>
      <c r="L7" s="58" t="s">
        <v>551</v>
      </c>
      <c r="M7" s="58">
        <v>17785663160</v>
      </c>
      <c r="N7" s="33"/>
    </row>
    <row r="8" spans="1:14" s="21" customFormat="1" ht="27" customHeight="1">
      <c r="A8" s="51">
        <v>5</v>
      </c>
      <c r="B8" s="51" t="s">
        <v>476</v>
      </c>
      <c r="C8" s="57" t="s">
        <v>690</v>
      </c>
      <c r="D8" s="57" t="s">
        <v>552</v>
      </c>
      <c r="E8" s="59" t="s">
        <v>553</v>
      </c>
      <c r="F8" s="57" t="s">
        <v>554</v>
      </c>
      <c r="G8" s="57" t="s">
        <v>8</v>
      </c>
      <c r="H8" s="57">
        <v>215.28</v>
      </c>
      <c r="I8" s="57">
        <v>1500</v>
      </c>
      <c r="J8" s="57">
        <f t="shared" si="0"/>
        <v>322920</v>
      </c>
      <c r="K8" s="60" t="s">
        <v>25</v>
      </c>
      <c r="L8" s="58" t="s">
        <v>503</v>
      </c>
      <c r="M8" s="57">
        <v>18735705660</v>
      </c>
      <c r="N8" s="58"/>
    </row>
    <row r="9" spans="1:14" s="21" customFormat="1" ht="27" customHeight="1">
      <c r="A9" s="51">
        <v>6</v>
      </c>
      <c r="B9" s="51" t="s">
        <v>476</v>
      </c>
      <c r="C9" s="57" t="s">
        <v>671</v>
      </c>
      <c r="D9" s="57" t="s">
        <v>555</v>
      </c>
      <c r="E9" s="59" t="s">
        <v>556</v>
      </c>
      <c r="F9" s="57" t="s">
        <v>355</v>
      </c>
      <c r="G9" s="57" t="s">
        <v>8</v>
      </c>
      <c r="H9" s="57">
        <v>180</v>
      </c>
      <c r="I9" s="57">
        <v>2400</v>
      </c>
      <c r="J9" s="57">
        <f t="shared" si="0"/>
        <v>432000</v>
      </c>
      <c r="K9" s="60" t="s">
        <v>25</v>
      </c>
      <c r="L9" s="58" t="s">
        <v>557</v>
      </c>
      <c r="M9" s="57">
        <v>18388135681</v>
      </c>
      <c r="N9" s="58"/>
    </row>
    <row r="10" spans="1:14" s="24" customFormat="1" ht="27" customHeight="1">
      <c r="A10" s="51">
        <v>7</v>
      </c>
      <c r="B10" s="51" t="s">
        <v>476</v>
      </c>
      <c r="C10" s="58" t="s">
        <v>670</v>
      </c>
      <c r="D10" s="57" t="s">
        <v>625</v>
      </c>
      <c r="E10" s="59" t="s">
        <v>19</v>
      </c>
      <c r="F10" s="63" t="s">
        <v>554</v>
      </c>
      <c r="G10" s="57" t="s">
        <v>8</v>
      </c>
      <c r="H10" s="57">
        <v>30</v>
      </c>
      <c r="I10" s="57">
        <v>2000</v>
      </c>
      <c r="J10" s="57">
        <f t="shared" si="0"/>
        <v>60000</v>
      </c>
      <c r="K10" s="60" t="s">
        <v>25</v>
      </c>
      <c r="L10" s="52" t="s">
        <v>502</v>
      </c>
      <c r="M10" s="52">
        <v>17785663161</v>
      </c>
      <c r="N10" s="58"/>
    </row>
    <row r="11" spans="1:14" s="24" customFormat="1" ht="27" customHeight="1">
      <c r="A11" s="51">
        <v>8</v>
      </c>
      <c r="B11" s="51" t="s">
        <v>476</v>
      </c>
      <c r="C11" s="57" t="s">
        <v>669</v>
      </c>
      <c r="D11" s="57" t="s">
        <v>626</v>
      </c>
      <c r="E11" s="59" t="s">
        <v>627</v>
      </c>
      <c r="F11" s="63" t="s">
        <v>554</v>
      </c>
      <c r="G11" s="57" t="s">
        <v>8</v>
      </c>
      <c r="H11" s="57">
        <v>40</v>
      </c>
      <c r="I11" s="57">
        <v>1600</v>
      </c>
      <c r="J11" s="57">
        <f t="shared" si="0"/>
        <v>64000</v>
      </c>
      <c r="K11" s="52" t="s">
        <v>25</v>
      </c>
      <c r="L11" s="52" t="s">
        <v>477</v>
      </c>
      <c r="M11" s="52">
        <v>15835046305</v>
      </c>
      <c r="N11" s="58"/>
    </row>
    <row r="12" spans="1:14" s="24" customFormat="1" ht="27" customHeight="1">
      <c r="A12" s="51">
        <v>9</v>
      </c>
      <c r="B12" s="51" t="s">
        <v>476</v>
      </c>
      <c r="C12" s="58" t="s">
        <v>670</v>
      </c>
      <c r="D12" s="57" t="s">
        <v>672</v>
      </c>
      <c r="E12" s="57" t="s">
        <v>19</v>
      </c>
      <c r="F12" s="57" t="s">
        <v>673</v>
      </c>
      <c r="G12" s="57" t="s">
        <v>8</v>
      </c>
      <c r="H12" s="57">
        <v>36.65</v>
      </c>
      <c r="I12" s="57">
        <v>2000</v>
      </c>
      <c r="J12" s="57">
        <f t="shared" si="0"/>
        <v>73300</v>
      </c>
      <c r="K12" s="52" t="s">
        <v>25</v>
      </c>
      <c r="L12" s="57" t="s">
        <v>551</v>
      </c>
      <c r="M12" s="57">
        <v>17785663160</v>
      </c>
      <c r="N12" s="58" t="s">
        <v>737</v>
      </c>
    </row>
    <row r="13" spans="1:14" s="24" customFormat="1" ht="27" customHeight="1">
      <c r="A13" s="51">
        <v>10</v>
      </c>
      <c r="B13" s="51" t="s">
        <v>476</v>
      </c>
      <c r="C13" s="51" t="s">
        <v>532</v>
      </c>
      <c r="D13" s="57" t="s">
        <v>672</v>
      </c>
      <c r="E13" s="57" t="s">
        <v>24</v>
      </c>
      <c r="F13" s="57" t="s">
        <v>35</v>
      </c>
      <c r="G13" s="57" t="s">
        <v>8</v>
      </c>
      <c r="H13" s="57">
        <v>2.3420000000000001</v>
      </c>
      <c r="I13" s="57">
        <v>2130</v>
      </c>
      <c r="J13" s="57">
        <f t="shared" si="0"/>
        <v>4988.46</v>
      </c>
      <c r="K13" s="52" t="s">
        <v>25</v>
      </c>
      <c r="L13" s="57" t="s">
        <v>534</v>
      </c>
      <c r="M13" s="57">
        <v>18130138062</v>
      </c>
      <c r="N13" s="58" t="s">
        <v>737</v>
      </c>
    </row>
    <row r="14" spans="1:14" s="24" customFormat="1" ht="27" customHeight="1">
      <c r="A14" s="51">
        <v>11</v>
      </c>
      <c r="B14" s="51" t="s">
        <v>476</v>
      </c>
      <c r="C14" s="51" t="s">
        <v>532</v>
      </c>
      <c r="D14" s="57" t="s">
        <v>672</v>
      </c>
      <c r="E14" s="57" t="s">
        <v>674</v>
      </c>
      <c r="F14" s="57" t="s">
        <v>35</v>
      </c>
      <c r="G14" s="57" t="s">
        <v>8</v>
      </c>
      <c r="H14" s="57">
        <v>30.12</v>
      </c>
      <c r="I14" s="57">
        <v>2130</v>
      </c>
      <c r="J14" s="57">
        <f t="shared" si="0"/>
        <v>64155.6</v>
      </c>
      <c r="K14" s="52" t="s">
        <v>25</v>
      </c>
      <c r="L14" s="57" t="s">
        <v>534</v>
      </c>
      <c r="M14" s="57">
        <v>18130138062</v>
      </c>
      <c r="N14" s="58" t="s">
        <v>737</v>
      </c>
    </row>
    <row r="15" spans="1:14" s="24" customFormat="1" ht="27" customHeight="1">
      <c r="A15" s="51">
        <v>12</v>
      </c>
      <c r="B15" s="51" t="s">
        <v>476</v>
      </c>
      <c r="C15" s="58" t="s">
        <v>691</v>
      </c>
      <c r="D15" s="58" t="s">
        <v>692</v>
      </c>
      <c r="E15" s="58" t="s">
        <v>438</v>
      </c>
      <c r="F15" s="58" t="s">
        <v>673</v>
      </c>
      <c r="G15" s="58" t="s">
        <v>8</v>
      </c>
      <c r="H15" s="58">
        <v>25</v>
      </c>
      <c r="I15" s="58">
        <v>1300</v>
      </c>
      <c r="J15" s="58">
        <f t="shared" si="0"/>
        <v>32500</v>
      </c>
      <c r="K15" s="58" t="s">
        <v>25</v>
      </c>
      <c r="L15" s="58" t="s">
        <v>503</v>
      </c>
      <c r="M15" s="57">
        <v>18735705660</v>
      </c>
      <c r="N15" s="58" t="s">
        <v>737</v>
      </c>
    </row>
    <row r="16" spans="1:14" s="24" customFormat="1" ht="27" customHeight="1">
      <c r="A16" s="51">
        <v>13</v>
      </c>
      <c r="B16" s="51" t="s">
        <v>476</v>
      </c>
      <c r="C16" s="58" t="s">
        <v>669</v>
      </c>
      <c r="D16" s="58" t="s">
        <v>692</v>
      </c>
      <c r="E16" s="58" t="s">
        <v>19</v>
      </c>
      <c r="F16" s="58" t="s">
        <v>35</v>
      </c>
      <c r="G16" s="58" t="s">
        <v>8</v>
      </c>
      <c r="H16" s="58">
        <v>20</v>
      </c>
      <c r="I16" s="58">
        <v>1800</v>
      </c>
      <c r="J16" s="58">
        <f t="shared" si="0"/>
        <v>36000</v>
      </c>
      <c r="K16" s="58" t="s">
        <v>25</v>
      </c>
      <c r="L16" s="58" t="s">
        <v>477</v>
      </c>
      <c r="M16" s="57">
        <v>15835046305</v>
      </c>
      <c r="N16" s="58" t="s">
        <v>737</v>
      </c>
    </row>
    <row r="17" spans="1:14" s="24" customFormat="1" ht="27" customHeight="1">
      <c r="A17" s="51">
        <v>14</v>
      </c>
      <c r="B17" s="51" t="s">
        <v>476</v>
      </c>
      <c r="C17" s="58" t="s">
        <v>670</v>
      </c>
      <c r="D17" s="58">
        <v>2019.4</v>
      </c>
      <c r="E17" s="58" t="s">
        <v>19</v>
      </c>
      <c r="F17" s="58" t="s">
        <v>673</v>
      </c>
      <c r="G17" s="58" t="s">
        <v>8</v>
      </c>
      <c r="H17" s="58">
        <v>50</v>
      </c>
      <c r="I17" s="58">
        <v>1600</v>
      </c>
      <c r="J17" s="58">
        <f>H17*I17</f>
        <v>80000</v>
      </c>
      <c r="K17" s="58" t="s">
        <v>25</v>
      </c>
      <c r="L17" s="57" t="s">
        <v>551</v>
      </c>
      <c r="M17" s="57">
        <v>17785663160</v>
      </c>
      <c r="N17" s="57" t="s">
        <v>831</v>
      </c>
    </row>
    <row r="18" spans="1:14" s="24" customFormat="1" ht="27" customHeight="1">
      <c r="A18" s="51">
        <v>15</v>
      </c>
      <c r="B18" s="51" t="s">
        <v>476</v>
      </c>
      <c r="C18" s="58" t="s">
        <v>832</v>
      </c>
      <c r="D18" s="58" t="s">
        <v>738</v>
      </c>
      <c r="E18" s="58" t="s">
        <v>739</v>
      </c>
      <c r="F18" s="58" t="s">
        <v>35</v>
      </c>
      <c r="G18" s="58" t="s">
        <v>8</v>
      </c>
      <c r="H18" s="58">
        <v>5.3</v>
      </c>
      <c r="I18" s="58">
        <v>1800</v>
      </c>
      <c r="J18" s="58">
        <f>H18*I18</f>
        <v>9540</v>
      </c>
      <c r="K18" s="58" t="s">
        <v>25</v>
      </c>
      <c r="L18" s="57" t="s">
        <v>740</v>
      </c>
      <c r="M18" s="57">
        <v>13521223861</v>
      </c>
      <c r="N18" s="57" t="s">
        <v>831</v>
      </c>
    </row>
    <row r="19" spans="1:14" s="24" customFormat="1" ht="27" customHeight="1">
      <c r="A19" s="51">
        <v>16</v>
      </c>
      <c r="B19" s="51" t="s">
        <v>476</v>
      </c>
      <c r="C19" s="58" t="s">
        <v>669</v>
      </c>
      <c r="D19" s="58" t="s">
        <v>738</v>
      </c>
      <c r="E19" s="58" t="s">
        <v>741</v>
      </c>
      <c r="F19" s="58" t="s">
        <v>35</v>
      </c>
      <c r="G19" s="58" t="s">
        <v>8</v>
      </c>
      <c r="H19" s="58">
        <v>20</v>
      </c>
      <c r="I19" s="58">
        <v>1400</v>
      </c>
      <c r="J19" s="58">
        <f>H19*I19</f>
        <v>28000</v>
      </c>
      <c r="K19" s="58" t="s">
        <v>25</v>
      </c>
      <c r="L19" s="57" t="s">
        <v>477</v>
      </c>
      <c r="M19" s="57">
        <v>15835046305</v>
      </c>
      <c r="N19" s="57" t="s">
        <v>831</v>
      </c>
    </row>
    <row r="20" spans="1:14" s="24" customFormat="1" ht="27" customHeight="1">
      <c r="A20" s="51">
        <v>17</v>
      </c>
      <c r="B20" s="51" t="s">
        <v>476</v>
      </c>
      <c r="C20" s="58" t="s">
        <v>833</v>
      </c>
      <c r="D20" s="58" t="s">
        <v>738</v>
      </c>
      <c r="E20" s="58" t="s">
        <v>553</v>
      </c>
      <c r="F20" s="58" t="s">
        <v>35</v>
      </c>
      <c r="G20" s="58" t="s">
        <v>8</v>
      </c>
      <c r="H20" s="58">
        <v>20</v>
      </c>
      <c r="I20" s="58">
        <v>1500</v>
      </c>
      <c r="J20" s="58">
        <f>H20*I20</f>
        <v>30000</v>
      </c>
      <c r="K20" s="58" t="s">
        <v>25</v>
      </c>
      <c r="L20" s="57" t="s">
        <v>742</v>
      </c>
      <c r="M20" s="57">
        <v>15708371162</v>
      </c>
      <c r="N20" s="57" t="s">
        <v>831</v>
      </c>
    </row>
    <row r="21" spans="1:14" ht="20.100000000000001" customHeight="1">
      <c r="A21" s="51">
        <v>17</v>
      </c>
      <c r="B21" s="51" t="s">
        <v>476</v>
      </c>
      <c r="C21" s="58" t="s">
        <v>670</v>
      </c>
      <c r="D21" s="57" t="s">
        <v>834</v>
      </c>
      <c r="E21" s="57" t="s">
        <v>341</v>
      </c>
      <c r="F21" s="57" t="s">
        <v>35</v>
      </c>
      <c r="G21" s="57" t="s">
        <v>8</v>
      </c>
      <c r="H21" s="57">
        <v>20</v>
      </c>
      <c r="I21" s="57">
        <v>1800</v>
      </c>
      <c r="J21" s="57">
        <f t="shared" ref="J21:J22" si="1">H21*I21</f>
        <v>36000</v>
      </c>
      <c r="K21" s="57" t="s">
        <v>25</v>
      </c>
      <c r="L21" s="57" t="s">
        <v>551</v>
      </c>
      <c r="M21" s="57">
        <v>17785663160</v>
      </c>
      <c r="N21" s="58" t="s">
        <v>715</v>
      </c>
    </row>
    <row r="22" spans="1:14" ht="23.1" customHeight="1">
      <c r="A22" s="51">
        <v>17</v>
      </c>
      <c r="B22" s="51" t="s">
        <v>476</v>
      </c>
      <c r="C22" s="58" t="s">
        <v>691</v>
      </c>
      <c r="D22" s="57" t="s">
        <v>835</v>
      </c>
      <c r="E22" s="57" t="s">
        <v>341</v>
      </c>
      <c r="F22" s="57" t="s">
        <v>673</v>
      </c>
      <c r="G22" s="57" t="s">
        <v>8</v>
      </c>
      <c r="H22" s="57">
        <v>44</v>
      </c>
      <c r="I22" s="57">
        <v>2000</v>
      </c>
      <c r="J22" s="57">
        <f t="shared" si="1"/>
        <v>88000</v>
      </c>
      <c r="K22" s="57" t="s">
        <v>25</v>
      </c>
      <c r="L22" s="58" t="s">
        <v>503</v>
      </c>
      <c r="M22" s="57">
        <v>18735705660</v>
      </c>
      <c r="N22" s="58" t="s">
        <v>715</v>
      </c>
    </row>
    <row r="23" spans="1:14">
      <c r="A23" s="51"/>
      <c r="B23" s="51" t="s">
        <v>478</v>
      </c>
      <c r="C23" s="51"/>
      <c r="D23" s="64"/>
      <c r="E23" s="52"/>
      <c r="F23" s="52"/>
      <c r="G23" s="52"/>
      <c r="H23" s="51">
        <f>SUM(H4:H22)</f>
        <v>1211.7919999999999</v>
      </c>
      <c r="I23" s="51"/>
      <c r="J23" s="52">
        <f>SUM(J4:J22)</f>
        <v>2205008.06</v>
      </c>
      <c r="K23" s="52"/>
      <c r="L23" s="52"/>
      <c r="M23" s="65"/>
      <c r="N23" s="51"/>
    </row>
    <row r="24" spans="1:14">
      <c r="B24" s="12" t="s">
        <v>479</v>
      </c>
      <c r="F24" s="12" t="s">
        <v>480</v>
      </c>
      <c r="L24" s="12" t="s">
        <v>836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8"/>
  <sheetViews>
    <sheetView topLeftCell="A184" workbookViewId="0">
      <selection sqref="A1:N265"/>
    </sheetView>
  </sheetViews>
  <sheetFormatPr defaultColWidth="9" defaultRowHeight="13.5"/>
  <cols>
    <col min="1" max="1" width="5.5" style="2" customWidth="1"/>
    <col min="2" max="2" width="16" style="2" customWidth="1"/>
    <col min="3" max="3" width="15.87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11.75" style="2" customWidth="1"/>
    <col min="11" max="11" width="8.125" style="2" customWidth="1"/>
    <col min="12" max="12" width="10.625" style="2" customWidth="1"/>
    <col min="13" max="13" width="14.875" style="2" customWidth="1"/>
    <col min="14" max="14" width="13.125" style="2" customWidth="1"/>
    <col min="15" max="16384" width="9" style="2"/>
  </cols>
  <sheetData>
    <row r="1" spans="1:14" ht="43.5" customHeight="1">
      <c r="A1" s="159" t="s">
        <v>559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2.25" customHeight="1">
      <c r="A2" s="164" t="s">
        <v>54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46" t="s">
        <v>0</v>
      </c>
      <c r="B3" s="47" t="s">
        <v>55</v>
      </c>
      <c r="C3" s="47" t="s">
        <v>56</v>
      </c>
      <c r="D3" s="47" t="s">
        <v>57</v>
      </c>
      <c r="E3" s="48" t="s">
        <v>58</v>
      </c>
      <c r="F3" s="48" t="s">
        <v>59</v>
      </c>
      <c r="G3" s="48" t="s">
        <v>60</v>
      </c>
      <c r="H3" s="47" t="s">
        <v>61</v>
      </c>
      <c r="I3" s="47" t="s">
        <v>62</v>
      </c>
      <c r="J3" s="48" t="s">
        <v>63</v>
      </c>
      <c r="K3" s="48" t="s">
        <v>64</v>
      </c>
      <c r="L3" s="48" t="s">
        <v>65</v>
      </c>
      <c r="M3" s="48" t="s">
        <v>66</v>
      </c>
      <c r="N3" s="47" t="s">
        <v>67</v>
      </c>
    </row>
    <row r="4" spans="1:14">
      <c r="A4" s="66">
        <v>1</v>
      </c>
      <c r="B4" s="66" t="s">
        <v>560</v>
      </c>
      <c r="C4" s="67" t="s">
        <v>561</v>
      </c>
      <c r="D4" s="67" t="s">
        <v>562</v>
      </c>
      <c r="E4" s="67" t="s">
        <v>483</v>
      </c>
      <c r="F4" s="67" t="s">
        <v>563</v>
      </c>
      <c r="G4" s="67" t="s">
        <v>8</v>
      </c>
      <c r="H4" s="68">
        <v>220</v>
      </c>
      <c r="I4" s="67">
        <v>1200</v>
      </c>
      <c r="J4" s="67">
        <f>H4*I4</f>
        <v>264000</v>
      </c>
      <c r="K4" s="67" t="s">
        <v>25</v>
      </c>
      <c r="L4" s="69" t="s">
        <v>564</v>
      </c>
      <c r="M4" s="69">
        <v>18631154030</v>
      </c>
      <c r="N4" s="69" t="s">
        <v>2</v>
      </c>
    </row>
    <row r="5" spans="1:14">
      <c r="A5" s="66">
        <v>2</v>
      </c>
      <c r="B5" s="66" t="s">
        <v>560</v>
      </c>
      <c r="C5" s="67" t="s">
        <v>561</v>
      </c>
      <c r="D5" s="67" t="s">
        <v>565</v>
      </c>
      <c r="E5" s="67" t="s">
        <v>39</v>
      </c>
      <c r="F5" s="67" t="s">
        <v>45</v>
      </c>
      <c r="G5" s="67" t="s">
        <v>8</v>
      </c>
      <c r="H5" s="68">
        <v>71</v>
      </c>
      <c r="I5" s="67">
        <v>1000</v>
      </c>
      <c r="J5" s="67">
        <f>H5*I5</f>
        <v>71000</v>
      </c>
      <c r="K5" s="67" t="s">
        <v>25</v>
      </c>
      <c r="L5" s="69" t="s">
        <v>3</v>
      </c>
      <c r="M5" s="69">
        <v>18830105769</v>
      </c>
      <c r="N5" s="69" t="s">
        <v>4</v>
      </c>
    </row>
    <row r="6" spans="1:14">
      <c r="A6" s="66">
        <v>3</v>
      </c>
      <c r="B6" s="66" t="s">
        <v>560</v>
      </c>
      <c r="C6" s="67" t="s">
        <v>5</v>
      </c>
      <c r="D6" s="70" t="s">
        <v>6</v>
      </c>
      <c r="E6" s="70" t="s">
        <v>7</v>
      </c>
      <c r="F6" s="67"/>
      <c r="G6" s="32" t="s">
        <v>8</v>
      </c>
      <c r="H6" s="70">
        <v>19.16</v>
      </c>
      <c r="I6" s="70">
        <v>1380</v>
      </c>
      <c r="J6" s="70">
        <f>H6*I6</f>
        <v>26440.799999999999</v>
      </c>
      <c r="K6" s="67" t="s">
        <v>25</v>
      </c>
      <c r="L6" s="67" t="s">
        <v>9</v>
      </c>
      <c r="M6" s="69">
        <v>13930179988</v>
      </c>
      <c r="N6" s="69"/>
    </row>
    <row r="7" spans="1:14">
      <c r="A7" s="66">
        <v>4</v>
      </c>
      <c r="B7" s="66" t="s">
        <v>560</v>
      </c>
      <c r="C7" s="67" t="s">
        <v>5</v>
      </c>
      <c r="D7" s="70" t="s">
        <v>10</v>
      </c>
      <c r="E7" s="70" t="s">
        <v>7</v>
      </c>
      <c r="F7" s="67"/>
      <c r="G7" s="32" t="s">
        <v>8</v>
      </c>
      <c r="H7" s="70">
        <v>21.32</v>
      </c>
      <c r="I7" s="70">
        <v>1380</v>
      </c>
      <c r="J7" s="70">
        <f t="shared" ref="J7:J24" si="0">H7*I7</f>
        <v>29421.600000000002</v>
      </c>
      <c r="K7" s="67" t="s">
        <v>25</v>
      </c>
      <c r="L7" s="67" t="s">
        <v>9</v>
      </c>
      <c r="M7" s="69">
        <v>13930179988</v>
      </c>
      <c r="N7" s="69"/>
    </row>
    <row r="8" spans="1:14">
      <c r="A8" s="66">
        <v>5</v>
      </c>
      <c r="B8" s="66" t="s">
        <v>560</v>
      </c>
      <c r="C8" s="67" t="s">
        <v>5</v>
      </c>
      <c r="D8" s="70" t="s">
        <v>11</v>
      </c>
      <c r="E8" s="70" t="s">
        <v>7</v>
      </c>
      <c r="F8" s="67"/>
      <c r="G8" s="32" t="s">
        <v>8</v>
      </c>
      <c r="H8" s="70">
        <v>25.8</v>
      </c>
      <c r="I8" s="70">
        <v>1380</v>
      </c>
      <c r="J8" s="70">
        <f t="shared" si="0"/>
        <v>35604</v>
      </c>
      <c r="K8" s="67" t="s">
        <v>25</v>
      </c>
      <c r="L8" s="67" t="s">
        <v>9</v>
      </c>
      <c r="M8" s="69">
        <v>13930179988</v>
      </c>
      <c r="N8" s="69"/>
    </row>
    <row r="9" spans="1:14">
      <c r="A9" s="66">
        <v>6</v>
      </c>
      <c r="B9" s="66" t="s">
        <v>560</v>
      </c>
      <c r="C9" s="67" t="s">
        <v>5</v>
      </c>
      <c r="D9" s="70" t="s">
        <v>11</v>
      </c>
      <c r="E9" s="70" t="s">
        <v>7</v>
      </c>
      <c r="F9" s="67"/>
      <c r="G9" s="32" t="s">
        <v>8</v>
      </c>
      <c r="H9" s="70">
        <v>23.78</v>
      </c>
      <c r="I9" s="70">
        <v>1380</v>
      </c>
      <c r="J9" s="70">
        <f t="shared" si="0"/>
        <v>32816.400000000001</v>
      </c>
      <c r="K9" s="67" t="s">
        <v>25</v>
      </c>
      <c r="L9" s="67" t="s">
        <v>9</v>
      </c>
      <c r="M9" s="69">
        <v>13930179988</v>
      </c>
      <c r="N9" s="69"/>
    </row>
    <row r="10" spans="1:14">
      <c r="A10" s="66">
        <v>7</v>
      </c>
      <c r="B10" s="66" t="s">
        <v>560</v>
      </c>
      <c r="C10" s="67" t="s">
        <v>5</v>
      </c>
      <c r="D10" s="70" t="s">
        <v>12</v>
      </c>
      <c r="E10" s="70" t="s">
        <v>7</v>
      </c>
      <c r="F10" s="67"/>
      <c r="G10" s="32" t="s">
        <v>8</v>
      </c>
      <c r="H10" s="70">
        <v>26.06</v>
      </c>
      <c r="I10" s="70">
        <v>1380</v>
      </c>
      <c r="J10" s="70">
        <f t="shared" si="0"/>
        <v>35962.799999999996</v>
      </c>
      <c r="K10" s="67" t="s">
        <v>25</v>
      </c>
      <c r="L10" s="67" t="s">
        <v>9</v>
      </c>
      <c r="M10" s="69">
        <v>13930179988</v>
      </c>
      <c r="N10" s="69"/>
    </row>
    <row r="11" spans="1:14">
      <c r="A11" s="66">
        <v>8</v>
      </c>
      <c r="B11" s="66" t="s">
        <v>560</v>
      </c>
      <c r="C11" s="67" t="s">
        <v>5</v>
      </c>
      <c r="D11" s="70" t="s">
        <v>13</v>
      </c>
      <c r="E11" s="70" t="s">
        <v>7</v>
      </c>
      <c r="F11" s="67"/>
      <c r="G11" s="32" t="s">
        <v>8</v>
      </c>
      <c r="H11" s="70">
        <v>26.9</v>
      </c>
      <c r="I11" s="70">
        <v>1380</v>
      </c>
      <c r="J11" s="70">
        <f t="shared" si="0"/>
        <v>37122</v>
      </c>
      <c r="K11" s="67" t="s">
        <v>25</v>
      </c>
      <c r="L11" s="67" t="s">
        <v>9</v>
      </c>
      <c r="M11" s="69">
        <v>13930179988</v>
      </c>
      <c r="N11" s="69"/>
    </row>
    <row r="12" spans="1:14">
      <c r="A12" s="66">
        <v>9</v>
      </c>
      <c r="B12" s="66" t="s">
        <v>560</v>
      </c>
      <c r="C12" s="67" t="s">
        <v>5</v>
      </c>
      <c r="D12" s="70" t="s">
        <v>13</v>
      </c>
      <c r="E12" s="70" t="s">
        <v>7</v>
      </c>
      <c r="F12" s="67"/>
      <c r="G12" s="32" t="s">
        <v>8</v>
      </c>
      <c r="H12" s="70">
        <v>25.98</v>
      </c>
      <c r="I12" s="70">
        <v>1380</v>
      </c>
      <c r="J12" s="70">
        <f t="shared" si="0"/>
        <v>35852.400000000001</v>
      </c>
      <c r="K12" s="67" t="s">
        <v>25</v>
      </c>
      <c r="L12" s="67" t="s">
        <v>9</v>
      </c>
      <c r="M12" s="69">
        <v>13930179988</v>
      </c>
      <c r="N12" s="69"/>
    </row>
    <row r="13" spans="1:14">
      <c r="A13" s="66">
        <v>10</v>
      </c>
      <c r="B13" s="66" t="s">
        <v>560</v>
      </c>
      <c r="C13" s="67" t="s">
        <v>5</v>
      </c>
      <c r="D13" s="70" t="s">
        <v>13</v>
      </c>
      <c r="E13" s="70" t="s">
        <v>7</v>
      </c>
      <c r="F13" s="67"/>
      <c r="G13" s="32" t="s">
        <v>8</v>
      </c>
      <c r="H13" s="70">
        <v>26.62</v>
      </c>
      <c r="I13" s="70">
        <v>1380</v>
      </c>
      <c r="J13" s="70">
        <f t="shared" si="0"/>
        <v>36735.599999999999</v>
      </c>
      <c r="K13" s="67" t="s">
        <v>25</v>
      </c>
      <c r="L13" s="67" t="s">
        <v>9</v>
      </c>
      <c r="M13" s="69">
        <v>13930179988</v>
      </c>
      <c r="N13" s="69"/>
    </row>
    <row r="14" spans="1:14">
      <c r="A14" s="66">
        <v>11</v>
      </c>
      <c r="B14" s="66" t="s">
        <v>560</v>
      </c>
      <c r="C14" s="67" t="s">
        <v>5</v>
      </c>
      <c r="D14" s="70" t="s">
        <v>14</v>
      </c>
      <c r="E14" s="70" t="s">
        <v>7</v>
      </c>
      <c r="F14" s="67"/>
      <c r="G14" s="32" t="s">
        <v>8</v>
      </c>
      <c r="H14" s="70">
        <v>25.78</v>
      </c>
      <c r="I14" s="70">
        <v>1380</v>
      </c>
      <c r="J14" s="70">
        <f t="shared" si="0"/>
        <v>35576.400000000001</v>
      </c>
      <c r="K14" s="67" t="s">
        <v>25</v>
      </c>
      <c r="L14" s="67" t="s">
        <v>9</v>
      </c>
      <c r="M14" s="69">
        <v>13930179988</v>
      </c>
      <c r="N14" s="69"/>
    </row>
    <row r="15" spans="1:14">
      <c r="A15" s="66">
        <v>12</v>
      </c>
      <c r="B15" s="66" t="s">
        <v>560</v>
      </c>
      <c r="C15" s="67" t="s">
        <v>5</v>
      </c>
      <c r="D15" s="70" t="s">
        <v>14</v>
      </c>
      <c r="E15" s="70" t="s">
        <v>7</v>
      </c>
      <c r="F15" s="67"/>
      <c r="G15" s="32" t="s">
        <v>8</v>
      </c>
      <c r="H15" s="70">
        <v>25.54</v>
      </c>
      <c r="I15" s="70">
        <v>1380</v>
      </c>
      <c r="J15" s="70">
        <f t="shared" si="0"/>
        <v>35245.199999999997</v>
      </c>
      <c r="K15" s="67" t="s">
        <v>25</v>
      </c>
      <c r="L15" s="67" t="s">
        <v>9</v>
      </c>
      <c r="M15" s="69">
        <v>13930179988</v>
      </c>
      <c r="N15" s="69"/>
    </row>
    <row r="16" spans="1:14">
      <c r="A16" s="66">
        <v>13</v>
      </c>
      <c r="B16" s="66" t="s">
        <v>560</v>
      </c>
      <c r="C16" s="67" t="s">
        <v>5</v>
      </c>
      <c r="D16" s="70" t="s">
        <v>15</v>
      </c>
      <c r="E16" s="70" t="s">
        <v>7</v>
      </c>
      <c r="F16" s="67"/>
      <c r="G16" s="32" t="s">
        <v>8</v>
      </c>
      <c r="H16" s="70">
        <v>22.04</v>
      </c>
      <c r="I16" s="70">
        <v>1380</v>
      </c>
      <c r="J16" s="70">
        <f t="shared" si="0"/>
        <v>30415.199999999997</v>
      </c>
      <c r="K16" s="67" t="s">
        <v>25</v>
      </c>
      <c r="L16" s="67" t="s">
        <v>9</v>
      </c>
      <c r="M16" s="69">
        <v>13930179988</v>
      </c>
      <c r="N16" s="69"/>
    </row>
    <row r="17" spans="1:14">
      <c r="A17" s="66">
        <v>14</v>
      </c>
      <c r="B17" s="66" t="s">
        <v>560</v>
      </c>
      <c r="C17" s="67" t="s">
        <v>5</v>
      </c>
      <c r="D17" s="70" t="s">
        <v>16</v>
      </c>
      <c r="E17" s="70" t="s">
        <v>7</v>
      </c>
      <c r="F17" s="67"/>
      <c r="G17" s="32" t="s">
        <v>8</v>
      </c>
      <c r="H17" s="70">
        <v>21.4</v>
      </c>
      <c r="I17" s="70">
        <v>1380</v>
      </c>
      <c r="J17" s="70">
        <f t="shared" si="0"/>
        <v>29531.999999999996</v>
      </c>
      <c r="K17" s="67" t="s">
        <v>25</v>
      </c>
      <c r="L17" s="67" t="s">
        <v>9</v>
      </c>
      <c r="M17" s="69">
        <v>13930179988</v>
      </c>
      <c r="N17" s="69"/>
    </row>
    <row r="18" spans="1:14">
      <c r="A18" s="66">
        <v>15</v>
      </c>
      <c r="B18" s="66" t="s">
        <v>560</v>
      </c>
      <c r="C18" s="67" t="s">
        <v>5</v>
      </c>
      <c r="D18" s="70" t="s">
        <v>17</v>
      </c>
      <c r="E18" s="70" t="s">
        <v>7</v>
      </c>
      <c r="F18" s="67"/>
      <c r="G18" s="32" t="s">
        <v>8</v>
      </c>
      <c r="H18" s="70">
        <v>24.66</v>
      </c>
      <c r="I18" s="70">
        <v>1380</v>
      </c>
      <c r="J18" s="70">
        <f t="shared" si="0"/>
        <v>34030.800000000003</v>
      </c>
      <c r="K18" s="67" t="s">
        <v>25</v>
      </c>
      <c r="L18" s="67" t="s">
        <v>9</v>
      </c>
      <c r="M18" s="69">
        <v>13930179988</v>
      </c>
      <c r="N18" s="69"/>
    </row>
    <row r="19" spans="1:14">
      <c r="A19" s="66">
        <v>16</v>
      </c>
      <c r="B19" s="66" t="s">
        <v>560</v>
      </c>
      <c r="C19" s="67" t="s">
        <v>5</v>
      </c>
      <c r="D19" s="70" t="s">
        <v>18</v>
      </c>
      <c r="E19" s="70" t="s">
        <v>19</v>
      </c>
      <c r="F19" s="67" t="s">
        <v>20</v>
      </c>
      <c r="G19" s="32" t="s">
        <v>8</v>
      </c>
      <c r="H19" s="70">
        <v>26.12</v>
      </c>
      <c r="I19" s="70">
        <v>1160</v>
      </c>
      <c r="J19" s="70">
        <f t="shared" si="0"/>
        <v>30299.200000000001</v>
      </c>
      <c r="K19" s="67" t="s">
        <v>25</v>
      </c>
      <c r="L19" s="67" t="s">
        <v>9</v>
      </c>
      <c r="M19" s="69">
        <v>13930179988</v>
      </c>
      <c r="N19" s="69"/>
    </row>
    <row r="20" spans="1:14">
      <c r="A20" s="66">
        <v>17</v>
      </c>
      <c r="B20" s="66" t="s">
        <v>560</v>
      </c>
      <c r="C20" s="67" t="s">
        <v>5</v>
      </c>
      <c r="D20" s="70" t="s">
        <v>21</v>
      </c>
      <c r="E20" s="70" t="s">
        <v>7</v>
      </c>
      <c r="F20" s="67"/>
      <c r="G20" s="32" t="s">
        <v>8</v>
      </c>
      <c r="H20" s="70">
        <v>17.079999999999998</v>
      </c>
      <c r="I20" s="70">
        <v>1380</v>
      </c>
      <c r="J20" s="70">
        <f t="shared" si="0"/>
        <v>23570.399999999998</v>
      </c>
      <c r="K20" s="67" t="s">
        <v>25</v>
      </c>
      <c r="L20" s="67" t="s">
        <v>9</v>
      </c>
      <c r="M20" s="69">
        <v>13930179988</v>
      </c>
      <c r="N20" s="69"/>
    </row>
    <row r="21" spans="1:14">
      <c r="A21" s="66">
        <v>18</v>
      </c>
      <c r="B21" s="66" t="s">
        <v>560</v>
      </c>
      <c r="C21" s="67" t="s">
        <v>5</v>
      </c>
      <c r="D21" s="70" t="s">
        <v>22</v>
      </c>
      <c r="E21" s="70" t="s">
        <v>7</v>
      </c>
      <c r="F21" s="67"/>
      <c r="G21" s="32" t="s">
        <v>8</v>
      </c>
      <c r="H21" s="70">
        <v>20.02</v>
      </c>
      <c r="I21" s="70">
        <v>1380</v>
      </c>
      <c r="J21" s="70">
        <f t="shared" si="0"/>
        <v>27627.599999999999</v>
      </c>
      <c r="K21" s="67" t="s">
        <v>25</v>
      </c>
      <c r="L21" s="67" t="s">
        <v>9</v>
      </c>
      <c r="M21" s="69">
        <v>13930179988</v>
      </c>
      <c r="N21" s="69"/>
    </row>
    <row r="22" spans="1:14">
      <c r="A22" s="66">
        <v>19</v>
      </c>
      <c r="B22" s="66" t="s">
        <v>560</v>
      </c>
      <c r="C22" s="67" t="s">
        <v>5</v>
      </c>
      <c r="D22" s="70" t="s">
        <v>22</v>
      </c>
      <c r="E22" s="70" t="s">
        <v>7</v>
      </c>
      <c r="G22" s="32" t="s">
        <v>8</v>
      </c>
      <c r="H22" s="70">
        <v>19.16</v>
      </c>
      <c r="I22" s="70">
        <v>1380</v>
      </c>
      <c r="J22" s="70">
        <f t="shared" si="0"/>
        <v>26440.799999999999</v>
      </c>
      <c r="K22" s="67" t="s">
        <v>25</v>
      </c>
      <c r="L22" s="67" t="s">
        <v>9</v>
      </c>
      <c r="M22" s="69">
        <v>13930179988</v>
      </c>
      <c r="N22" s="69"/>
    </row>
    <row r="23" spans="1:14">
      <c r="A23" s="66">
        <v>20</v>
      </c>
      <c r="B23" s="66" t="s">
        <v>560</v>
      </c>
      <c r="C23" s="66" t="s">
        <v>23</v>
      </c>
      <c r="D23" s="66" t="s">
        <v>566</v>
      </c>
      <c r="E23" s="66" t="s">
        <v>24</v>
      </c>
      <c r="F23" s="66"/>
      <c r="G23" s="66" t="s">
        <v>8</v>
      </c>
      <c r="H23" s="32">
        <v>35</v>
      </c>
      <c r="I23" s="32">
        <v>1500</v>
      </c>
      <c r="J23" s="32">
        <f t="shared" si="0"/>
        <v>52500</v>
      </c>
      <c r="K23" s="66" t="s">
        <v>25</v>
      </c>
      <c r="L23" s="66" t="s">
        <v>26</v>
      </c>
      <c r="M23" s="66">
        <v>1560821019</v>
      </c>
      <c r="N23" s="69"/>
    </row>
    <row r="24" spans="1:14">
      <c r="A24" s="66">
        <v>21</v>
      </c>
      <c r="B24" s="66" t="s">
        <v>560</v>
      </c>
      <c r="C24" s="66" t="s">
        <v>23</v>
      </c>
      <c r="D24" s="66" t="s">
        <v>566</v>
      </c>
      <c r="E24" s="66" t="s">
        <v>7</v>
      </c>
      <c r="F24" s="66"/>
      <c r="G24" s="66" t="s">
        <v>8</v>
      </c>
      <c r="H24" s="32">
        <v>144</v>
      </c>
      <c r="I24" s="32">
        <v>1500</v>
      </c>
      <c r="J24" s="32">
        <f t="shared" si="0"/>
        <v>216000</v>
      </c>
      <c r="K24" s="66" t="s">
        <v>25</v>
      </c>
      <c r="L24" s="66" t="s">
        <v>26</v>
      </c>
      <c r="M24" s="66">
        <v>1560821019</v>
      </c>
      <c r="N24" s="69"/>
    </row>
    <row r="25" spans="1:14" ht="14.25">
      <c r="A25" s="66">
        <v>22</v>
      </c>
      <c r="B25" s="66" t="s">
        <v>560</v>
      </c>
      <c r="C25" s="71" t="s">
        <v>567</v>
      </c>
      <c r="D25" s="66" t="s">
        <v>568</v>
      </c>
      <c r="E25" s="66" t="s">
        <v>27</v>
      </c>
      <c r="F25" s="66"/>
      <c r="G25" s="25" t="s">
        <v>8</v>
      </c>
      <c r="H25" s="66">
        <v>0.219</v>
      </c>
      <c r="I25" s="66">
        <v>2200</v>
      </c>
      <c r="J25" s="72">
        <f>I25*H25</f>
        <v>481.8</v>
      </c>
      <c r="K25" s="66" t="s">
        <v>25</v>
      </c>
      <c r="L25" s="66" t="s">
        <v>569</v>
      </c>
      <c r="M25" s="66">
        <v>15032119313</v>
      </c>
      <c r="N25" s="73"/>
    </row>
    <row r="26" spans="1:14" ht="14.25">
      <c r="A26" s="66">
        <v>23</v>
      </c>
      <c r="B26" s="66" t="s">
        <v>560</v>
      </c>
      <c r="C26" s="74" t="s">
        <v>570</v>
      </c>
      <c r="D26" s="75" t="s">
        <v>191</v>
      </c>
      <c r="E26" s="76" t="s">
        <v>27</v>
      </c>
      <c r="F26" s="66"/>
      <c r="G26" s="25" t="s">
        <v>8</v>
      </c>
      <c r="H26" s="66">
        <v>15.92</v>
      </c>
      <c r="I26" s="66">
        <v>2210</v>
      </c>
      <c r="J26" s="72">
        <f>I26*H26</f>
        <v>35183.199999999997</v>
      </c>
      <c r="K26" s="66" t="s">
        <v>25</v>
      </c>
      <c r="L26" s="76" t="s">
        <v>28</v>
      </c>
      <c r="M26" s="76">
        <v>13832167238</v>
      </c>
      <c r="N26" s="73"/>
    </row>
    <row r="27" spans="1:14" ht="14.25">
      <c r="A27" s="66">
        <v>24</v>
      </c>
      <c r="B27" s="66" t="s">
        <v>560</v>
      </c>
      <c r="C27" s="77" t="s">
        <v>571</v>
      </c>
      <c r="D27" s="78" t="s">
        <v>572</v>
      </c>
      <c r="E27" s="79" t="s">
        <v>483</v>
      </c>
      <c r="F27" s="66"/>
      <c r="G27" s="25" t="s">
        <v>8</v>
      </c>
      <c r="H27" s="78">
        <v>65.39</v>
      </c>
      <c r="I27" s="80">
        <v>1780</v>
      </c>
      <c r="J27" s="72">
        <f>I27*H27</f>
        <v>116394.2</v>
      </c>
      <c r="K27" s="79" t="s">
        <v>25</v>
      </c>
      <c r="L27" s="78" t="s">
        <v>573</v>
      </c>
      <c r="M27" s="78">
        <v>15610821906</v>
      </c>
      <c r="N27" s="73"/>
    </row>
    <row r="28" spans="1:14" ht="14.25">
      <c r="A28" s="66">
        <v>25</v>
      </c>
      <c r="B28" s="66" t="s">
        <v>560</v>
      </c>
      <c r="C28" s="69" t="s">
        <v>570</v>
      </c>
      <c r="D28" s="69" t="s">
        <v>191</v>
      </c>
      <c r="E28" s="69" t="s">
        <v>7</v>
      </c>
      <c r="F28" s="69" t="s">
        <v>49</v>
      </c>
      <c r="G28" s="69" t="s">
        <v>8</v>
      </c>
      <c r="H28" s="69">
        <v>191.12</v>
      </c>
      <c r="I28" s="69">
        <v>1680</v>
      </c>
      <c r="J28" s="69">
        <f>I28*H28</f>
        <v>321081.60000000003</v>
      </c>
      <c r="K28" s="69" t="s">
        <v>25</v>
      </c>
      <c r="L28" s="69" t="s">
        <v>28</v>
      </c>
      <c r="M28" s="69">
        <v>13832167238</v>
      </c>
      <c r="N28" s="73"/>
    </row>
    <row r="29" spans="1:14" ht="22.5">
      <c r="A29" s="66">
        <v>26</v>
      </c>
      <c r="B29" s="66" t="s">
        <v>560</v>
      </c>
      <c r="C29" s="81" t="s">
        <v>574</v>
      </c>
      <c r="D29" s="69" t="s">
        <v>575</v>
      </c>
      <c r="E29" s="69" t="s">
        <v>494</v>
      </c>
      <c r="F29" s="69" t="s">
        <v>243</v>
      </c>
      <c r="G29" s="69" t="s">
        <v>8</v>
      </c>
      <c r="H29" s="69">
        <v>21.71</v>
      </c>
      <c r="I29" s="69">
        <v>2200</v>
      </c>
      <c r="J29" s="69">
        <f>H29*I29</f>
        <v>47762</v>
      </c>
      <c r="K29" s="69" t="s">
        <v>25</v>
      </c>
      <c r="L29" s="69" t="s">
        <v>28</v>
      </c>
      <c r="M29" s="69">
        <v>17732844980</v>
      </c>
      <c r="N29" s="73"/>
    </row>
    <row r="30" spans="1:14" ht="22.5">
      <c r="A30" s="66">
        <v>27</v>
      </c>
      <c r="B30" s="66" t="s">
        <v>560</v>
      </c>
      <c r="C30" s="81" t="s">
        <v>574</v>
      </c>
      <c r="D30" s="69" t="s">
        <v>533</v>
      </c>
      <c r="E30" s="69" t="s">
        <v>494</v>
      </c>
      <c r="F30" s="69" t="s">
        <v>243</v>
      </c>
      <c r="G30" s="69" t="s">
        <v>8</v>
      </c>
      <c r="H30" s="69">
        <v>2.67</v>
      </c>
      <c r="I30" s="69">
        <v>2200</v>
      </c>
      <c r="J30" s="69">
        <f>H30*I30</f>
        <v>5874</v>
      </c>
      <c r="K30" s="69" t="s">
        <v>25</v>
      </c>
      <c r="L30" s="69" t="s">
        <v>28</v>
      </c>
      <c r="M30" s="69">
        <v>17732844980</v>
      </c>
      <c r="N30" s="73"/>
    </row>
    <row r="31" spans="1:14" ht="22.5">
      <c r="A31" s="66">
        <v>28</v>
      </c>
      <c r="B31" s="66" t="s">
        <v>560</v>
      </c>
      <c r="C31" s="81" t="s">
        <v>576</v>
      </c>
      <c r="D31" s="69" t="s">
        <v>568</v>
      </c>
      <c r="E31" s="69" t="s">
        <v>24</v>
      </c>
      <c r="F31" s="69" t="s">
        <v>577</v>
      </c>
      <c r="G31" s="69" t="s">
        <v>8</v>
      </c>
      <c r="H31" s="69">
        <v>14.5</v>
      </c>
      <c r="I31" s="69">
        <v>1000</v>
      </c>
      <c r="J31" s="69">
        <f t="shared" ref="J31:J37" si="1">I31*H31</f>
        <v>14500</v>
      </c>
      <c r="K31" s="69" t="s">
        <v>74</v>
      </c>
      <c r="L31" s="69" t="s">
        <v>578</v>
      </c>
      <c r="M31" s="69">
        <v>13582137771</v>
      </c>
      <c r="N31" s="73"/>
    </row>
    <row r="32" spans="1:14">
      <c r="A32" s="66">
        <v>29</v>
      </c>
      <c r="B32" s="66" t="s">
        <v>560</v>
      </c>
      <c r="C32" s="66" t="s">
        <v>29</v>
      </c>
      <c r="D32" s="67" t="s">
        <v>50</v>
      </c>
      <c r="E32" s="67" t="s">
        <v>51</v>
      </c>
      <c r="F32" s="66"/>
      <c r="G32" s="66" t="s">
        <v>8</v>
      </c>
      <c r="H32" s="67">
        <v>100.83</v>
      </c>
      <c r="I32" s="67">
        <v>1400</v>
      </c>
      <c r="J32" s="66">
        <f t="shared" si="1"/>
        <v>141162</v>
      </c>
      <c r="K32" s="32" t="s">
        <v>25</v>
      </c>
      <c r="L32" s="69" t="s">
        <v>30</v>
      </c>
      <c r="M32" s="69">
        <v>15032068666</v>
      </c>
      <c r="N32" s="69"/>
    </row>
    <row r="33" spans="1:14">
      <c r="A33" s="66">
        <v>30</v>
      </c>
      <c r="B33" s="66" t="s">
        <v>560</v>
      </c>
      <c r="C33" s="66" t="s">
        <v>29</v>
      </c>
      <c r="D33" s="67" t="s">
        <v>50</v>
      </c>
      <c r="E33" s="67" t="s">
        <v>52</v>
      </c>
      <c r="F33" s="66"/>
      <c r="G33" s="66" t="s">
        <v>8</v>
      </c>
      <c r="H33" s="67">
        <v>46.94</v>
      </c>
      <c r="I33" s="67">
        <v>1380</v>
      </c>
      <c r="J33" s="66">
        <f t="shared" si="1"/>
        <v>64777.2</v>
      </c>
      <c r="K33" s="32" t="s">
        <v>25</v>
      </c>
      <c r="L33" s="69" t="s">
        <v>30</v>
      </c>
      <c r="M33" s="69">
        <v>15032068666</v>
      </c>
      <c r="N33" s="69"/>
    </row>
    <row r="34" spans="1:14">
      <c r="A34" s="66">
        <v>31</v>
      </c>
      <c r="B34" s="66" t="s">
        <v>560</v>
      </c>
      <c r="C34" s="66" t="s">
        <v>29</v>
      </c>
      <c r="D34" s="67" t="s">
        <v>50</v>
      </c>
      <c r="E34" s="67" t="s">
        <v>53</v>
      </c>
      <c r="F34" s="66"/>
      <c r="G34" s="66" t="s">
        <v>8</v>
      </c>
      <c r="H34" s="67">
        <v>6.9</v>
      </c>
      <c r="I34" s="67">
        <v>1700</v>
      </c>
      <c r="J34" s="66">
        <f t="shared" si="1"/>
        <v>11730</v>
      </c>
      <c r="K34" s="32" t="s">
        <v>25</v>
      </c>
      <c r="L34" s="69" t="s">
        <v>30</v>
      </c>
      <c r="M34" s="69">
        <v>15032068666</v>
      </c>
      <c r="N34" s="69"/>
    </row>
    <row r="35" spans="1:14">
      <c r="A35" s="66">
        <v>32</v>
      </c>
      <c r="B35" s="66" t="s">
        <v>560</v>
      </c>
      <c r="C35" s="66" t="s">
        <v>29</v>
      </c>
      <c r="D35" s="67" t="s">
        <v>50</v>
      </c>
      <c r="E35" s="67" t="s">
        <v>53</v>
      </c>
      <c r="F35" s="66"/>
      <c r="G35" s="66" t="s">
        <v>8</v>
      </c>
      <c r="H35" s="67">
        <v>15.2</v>
      </c>
      <c r="I35" s="67">
        <v>1500</v>
      </c>
      <c r="J35" s="66">
        <f t="shared" si="1"/>
        <v>22800</v>
      </c>
      <c r="K35" s="32" t="s">
        <v>25</v>
      </c>
      <c r="L35" s="69" t="s">
        <v>30</v>
      </c>
      <c r="M35" s="69">
        <v>15032068666</v>
      </c>
      <c r="N35" s="69"/>
    </row>
    <row r="36" spans="1:14">
      <c r="A36" s="66">
        <v>33</v>
      </c>
      <c r="B36" s="66" t="s">
        <v>560</v>
      </c>
      <c r="C36" s="66" t="s">
        <v>579</v>
      </c>
      <c r="D36" s="67" t="s">
        <v>580</v>
      </c>
      <c r="E36" s="67" t="s">
        <v>53</v>
      </c>
      <c r="F36" s="66"/>
      <c r="G36" s="66" t="s">
        <v>8</v>
      </c>
      <c r="H36" s="32">
        <v>21.25</v>
      </c>
      <c r="I36" s="32">
        <v>2100</v>
      </c>
      <c r="J36" s="66">
        <f t="shared" si="1"/>
        <v>44625</v>
      </c>
      <c r="K36" s="32" t="s">
        <v>25</v>
      </c>
      <c r="L36" s="69" t="s">
        <v>30</v>
      </c>
      <c r="M36" s="69">
        <v>15032068666</v>
      </c>
      <c r="N36" s="69"/>
    </row>
    <row r="37" spans="1:14">
      <c r="A37" s="66">
        <v>34</v>
      </c>
      <c r="B37" s="66" t="s">
        <v>560</v>
      </c>
      <c r="C37" s="66" t="s">
        <v>29</v>
      </c>
      <c r="D37" s="32" t="s">
        <v>537</v>
      </c>
      <c r="E37" s="76" t="s">
        <v>32</v>
      </c>
      <c r="F37" s="66"/>
      <c r="G37" s="66" t="s">
        <v>8</v>
      </c>
      <c r="H37" s="32">
        <v>13.16</v>
      </c>
      <c r="I37" s="32">
        <v>2000</v>
      </c>
      <c r="J37" s="66">
        <f t="shared" si="1"/>
        <v>26320</v>
      </c>
      <c r="K37" s="32" t="s">
        <v>25</v>
      </c>
      <c r="L37" s="69" t="s">
        <v>30</v>
      </c>
      <c r="M37" s="69">
        <v>15032068666</v>
      </c>
      <c r="N37" s="69"/>
    </row>
    <row r="38" spans="1:14" ht="14.25">
      <c r="A38" s="66">
        <v>35</v>
      </c>
      <c r="B38" s="66" t="s">
        <v>560</v>
      </c>
      <c r="C38" s="66" t="s">
        <v>581</v>
      </c>
      <c r="D38" s="82" t="s">
        <v>31</v>
      </c>
      <c r="E38" s="76" t="s">
        <v>32</v>
      </c>
      <c r="F38" s="76" t="s">
        <v>33</v>
      </c>
      <c r="G38" s="76" t="s">
        <v>8</v>
      </c>
      <c r="H38" s="76">
        <v>115.1</v>
      </c>
      <c r="I38" s="76">
        <v>770</v>
      </c>
      <c r="J38" s="76">
        <v>117779.2</v>
      </c>
      <c r="K38" s="66" t="s">
        <v>25</v>
      </c>
      <c r="L38" s="66" t="s">
        <v>34</v>
      </c>
      <c r="M38" s="66">
        <v>13780283344</v>
      </c>
      <c r="N38" s="73"/>
    </row>
    <row r="39" spans="1:14" ht="22.5">
      <c r="A39" s="66">
        <v>36</v>
      </c>
      <c r="B39" s="66" t="s">
        <v>560</v>
      </c>
      <c r="C39" s="81" t="s">
        <v>481</v>
      </c>
      <c r="D39" s="82" t="s">
        <v>582</v>
      </c>
      <c r="E39" s="66" t="s">
        <v>19</v>
      </c>
      <c r="F39" s="82" t="s">
        <v>35</v>
      </c>
      <c r="G39" s="82" t="s">
        <v>36</v>
      </c>
      <c r="H39" s="82">
        <v>50.79</v>
      </c>
      <c r="I39" s="82">
        <v>1450</v>
      </c>
      <c r="J39" s="82">
        <f>I39*H39</f>
        <v>73645.5</v>
      </c>
      <c r="K39" s="82" t="s">
        <v>25</v>
      </c>
      <c r="L39" s="82" t="s">
        <v>34</v>
      </c>
      <c r="M39" s="82">
        <v>13780283344</v>
      </c>
      <c r="N39" s="81"/>
    </row>
    <row r="40" spans="1:14" ht="22.5">
      <c r="A40" s="66">
        <v>37</v>
      </c>
      <c r="B40" s="66" t="s">
        <v>560</v>
      </c>
      <c r="C40" s="81" t="s">
        <v>481</v>
      </c>
      <c r="D40" s="82" t="s">
        <v>582</v>
      </c>
      <c r="E40" s="82" t="s">
        <v>483</v>
      </c>
      <c r="F40" s="82" t="s">
        <v>35</v>
      </c>
      <c r="G40" s="82" t="s">
        <v>36</v>
      </c>
      <c r="H40" s="82">
        <v>263.36</v>
      </c>
      <c r="I40" s="82">
        <v>1100</v>
      </c>
      <c r="J40" s="82">
        <f>I40*H40</f>
        <v>289696</v>
      </c>
      <c r="K40" s="82" t="s">
        <v>25</v>
      </c>
      <c r="L40" s="82" t="s">
        <v>34</v>
      </c>
      <c r="M40" s="82">
        <v>13780283344</v>
      </c>
      <c r="N40" s="81"/>
    </row>
    <row r="41" spans="1:14">
      <c r="A41" s="66">
        <v>38</v>
      </c>
      <c r="B41" s="66" t="s">
        <v>560</v>
      </c>
      <c r="C41" s="82" t="s">
        <v>481</v>
      </c>
      <c r="D41" s="82" t="s">
        <v>482</v>
      </c>
      <c r="E41" s="82" t="s">
        <v>197</v>
      </c>
      <c r="F41" s="82" t="s">
        <v>35</v>
      </c>
      <c r="G41" s="82" t="s">
        <v>8</v>
      </c>
      <c r="H41" s="82">
        <v>31.32</v>
      </c>
      <c r="I41" s="82">
        <v>1450</v>
      </c>
      <c r="J41" s="82">
        <f>+H41*I41</f>
        <v>45414</v>
      </c>
      <c r="K41" s="82" t="s">
        <v>25</v>
      </c>
      <c r="L41" s="82" t="s">
        <v>34</v>
      </c>
      <c r="M41" s="82">
        <v>13780283344</v>
      </c>
      <c r="N41" s="81"/>
    </row>
    <row r="42" spans="1:14">
      <c r="A42" s="66">
        <v>39</v>
      </c>
      <c r="B42" s="66" t="s">
        <v>560</v>
      </c>
      <c r="C42" s="82" t="s">
        <v>481</v>
      </c>
      <c r="D42" s="82" t="s">
        <v>482</v>
      </c>
      <c r="E42" s="82" t="s">
        <v>483</v>
      </c>
      <c r="F42" s="82" t="s">
        <v>35</v>
      </c>
      <c r="G42" s="82" t="s">
        <v>8</v>
      </c>
      <c r="H42" s="82">
        <v>278.20499999999998</v>
      </c>
      <c r="I42" s="82">
        <v>1100</v>
      </c>
      <c r="J42" s="82">
        <f>+H42*I42</f>
        <v>306025.5</v>
      </c>
      <c r="K42" s="82" t="s">
        <v>25</v>
      </c>
      <c r="L42" s="82" t="s">
        <v>34</v>
      </c>
      <c r="M42" s="82">
        <v>13780283344</v>
      </c>
      <c r="N42" s="81"/>
    </row>
    <row r="43" spans="1:14" ht="14.25">
      <c r="A43" s="66">
        <v>40</v>
      </c>
      <c r="B43" s="66" t="s">
        <v>560</v>
      </c>
      <c r="C43" s="82" t="s">
        <v>37</v>
      </c>
      <c r="D43" s="82" t="s">
        <v>837</v>
      </c>
      <c r="E43" s="82" t="s">
        <v>38</v>
      </c>
      <c r="F43" s="82" t="s">
        <v>35</v>
      </c>
      <c r="G43" s="82" t="s">
        <v>36</v>
      </c>
      <c r="H43" s="82">
        <v>29.5</v>
      </c>
      <c r="I43" s="82">
        <v>1350</v>
      </c>
      <c r="J43" s="82">
        <f>I43*H43</f>
        <v>39825</v>
      </c>
      <c r="K43" s="82" t="s">
        <v>25</v>
      </c>
      <c r="L43" s="82" t="s">
        <v>1</v>
      </c>
      <c r="M43" s="82">
        <v>13930162225</v>
      </c>
      <c r="N43" s="73"/>
    </row>
    <row r="44" spans="1:14" ht="14.25">
      <c r="A44" s="66">
        <v>41</v>
      </c>
      <c r="B44" s="66" t="s">
        <v>560</v>
      </c>
      <c r="C44" s="67" t="s">
        <v>41</v>
      </c>
      <c r="D44" s="82" t="s">
        <v>568</v>
      </c>
      <c r="E44" s="32" t="s">
        <v>39</v>
      </c>
      <c r="F44" s="32"/>
      <c r="G44" s="32" t="s">
        <v>8</v>
      </c>
      <c r="H44" s="32">
        <v>55</v>
      </c>
      <c r="I44" s="32">
        <v>1500</v>
      </c>
      <c r="J44" s="32">
        <f>H44*I44</f>
        <v>82500</v>
      </c>
      <c r="K44" s="32" t="s">
        <v>25</v>
      </c>
      <c r="L44" s="32" t="s">
        <v>40</v>
      </c>
      <c r="M44" s="32">
        <v>18656331899</v>
      </c>
      <c r="N44" s="73"/>
    </row>
    <row r="45" spans="1:14" ht="14.25">
      <c r="A45" s="66">
        <v>42</v>
      </c>
      <c r="B45" s="66" t="s">
        <v>560</v>
      </c>
      <c r="C45" s="67" t="s">
        <v>41</v>
      </c>
      <c r="D45" s="82" t="s">
        <v>568</v>
      </c>
      <c r="E45" s="32" t="s">
        <v>42</v>
      </c>
      <c r="F45" s="32"/>
      <c r="G45" s="32" t="s">
        <v>8</v>
      </c>
      <c r="H45" s="32">
        <v>200</v>
      </c>
      <c r="I45" s="32">
        <v>1500</v>
      </c>
      <c r="J45" s="32">
        <f>H45*I45</f>
        <v>300000</v>
      </c>
      <c r="K45" s="32" t="s">
        <v>25</v>
      </c>
      <c r="L45" s="32" t="s">
        <v>40</v>
      </c>
      <c r="M45" s="32">
        <v>18656331899</v>
      </c>
      <c r="N45" s="73"/>
    </row>
    <row r="46" spans="1:14" ht="14.25">
      <c r="A46" s="66">
        <v>43</v>
      </c>
      <c r="B46" s="66" t="s">
        <v>560</v>
      </c>
      <c r="C46" s="67" t="s">
        <v>41</v>
      </c>
      <c r="D46" s="83">
        <v>2018.11</v>
      </c>
      <c r="E46" s="32" t="s">
        <v>483</v>
      </c>
      <c r="F46" s="32"/>
      <c r="G46" s="32" t="s">
        <v>8</v>
      </c>
      <c r="H46" s="32">
        <v>132.4</v>
      </c>
      <c r="I46" s="32">
        <v>2550</v>
      </c>
      <c r="J46" s="32">
        <f>I46*H46</f>
        <v>337620</v>
      </c>
      <c r="K46" s="32" t="s">
        <v>25</v>
      </c>
      <c r="L46" s="32" t="s">
        <v>40</v>
      </c>
      <c r="M46" s="32">
        <v>18656331899</v>
      </c>
      <c r="N46" s="73"/>
    </row>
    <row r="47" spans="1:14" ht="14.25">
      <c r="A47" s="66">
        <v>44</v>
      </c>
      <c r="B47" s="66" t="s">
        <v>560</v>
      </c>
      <c r="C47" s="84" t="s">
        <v>584</v>
      </c>
      <c r="D47" s="67" t="s">
        <v>43</v>
      </c>
      <c r="E47" s="84" t="s">
        <v>585</v>
      </c>
      <c r="F47" s="84" t="s">
        <v>586</v>
      </c>
      <c r="G47" s="84" t="s">
        <v>233</v>
      </c>
      <c r="H47" s="84">
        <v>500</v>
      </c>
      <c r="I47" s="84">
        <v>65</v>
      </c>
      <c r="J47" s="84">
        <v>32500</v>
      </c>
      <c r="K47" s="84" t="s">
        <v>25</v>
      </c>
      <c r="L47" s="84" t="s">
        <v>587</v>
      </c>
      <c r="M47" s="84">
        <v>17733837784</v>
      </c>
      <c r="N47" s="73"/>
    </row>
    <row r="48" spans="1:14" ht="14.25">
      <c r="A48" s="66">
        <v>45</v>
      </c>
      <c r="B48" s="66" t="s">
        <v>560</v>
      </c>
      <c r="C48" s="84" t="s">
        <v>584</v>
      </c>
      <c r="D48" s="67" t="s">
        <v>43</v>
      </c>
      <c r="E48" s="84" t="s">
        <v>588</v>
      </c>
      <c r="F48" s="84" t="s">
        <v>589</v>
      </c>
      <c r="G48" s="84" t="s">
        <v>233</v>
      </c>
      <c r="H48" s="84">
        <v>800</v>
      </c>
      <c r="I48" s="84">
        <v>35</v>
      </c>
      <c r="J48" s="84">
        <v>28000</v>
      </c>
      <c r="K48" s="84" t="s">
        <v>25</v>
      </c>
      <c r="L48" s="84" t="s">
        <v>587</v>
      </c>
      <c r="M48" s="84">
        <v>17733837784</v>
      </c>
      <c r="N48" s="73"/>
    </row>
    <row r="49" spans="1:14" ht="14.25">
      <c r="A49" s="66">
        <v>46</v>
      </c>
      <c r="B49" s="66" t="s">
        <v>560</v>
      </c>
      <c r="C49" s="84" t="s">
        <v>584</v>
      </c>
      <c r="D49" s="67" t="s">
        <v>43</v>
      </c>
      <c r="E49" s="84" t="s">
        <v>590</v>
      </c>
      <c r="F49" s="84"/>
      <c r="G49" s="84" t="s">
        <v>150</v>
      </c>
      <c r="H49" s="84">
        <v>50</v>
      </c>
      <c r="I49" s="84">
        <v>60</v>
      </c>
      <c r="J49" s="84">
        <v>3000</v>
      </c>
      <c r="K49" s="84" t="s">
        <v>25</v>
      </c>
      <c r="L49" s="84" t="s">
        <v>587</v>
      </c>
      <c r="M49" s="84">
        <v>17733837784</v>
      </c>
      <c r="N49" s="73"/>
    </row>
    <row r="50" spans="1:14" ht="14.25">
      <c r="A50" s="66">
        <v>47</v>
      </c>
      <c r="B50" s="66" t="s">
        <v>560</v>
      </c>
      <c r="C50" s="84" t="s">
        <v>584</v>
      </c>
      <c r="D50" s="67" t="s">
        <v>43</v>
      </c>
      <c r="E50" s="85" t="s">
        <v>591</v>
      </c>
      <c r="F50" s="84"/>
      <c r="G50" s="84" t="s">
        <v>150</v>
      </c>
      <c r="H50" s="84">
        <v>50</v>
      </c>
      <c r="I50" s="84">
        <v>20</v>
      </c>
      <c r="J50" s="84">
        <v>1000</v>
      </c>
      <c r="K50" s="84" t="s">
        <v>25</v>
      </c>
      <c r="L50" s="84" t="s">
        <v>587</v>
      </c>
      <c r="M50" s="84">
        <v>17733837784</v>
      </c>
      <c r="N50" s="73"/>
    </row>
    <row r="51" spans="1:14" ht="14.25">
      <c r="A51" s="66">
        <v>48</v>
      </c>
      <c r="B51" s="66" t="s">
        <v>560</v>
      </c>
      <c r="C51" s="84" t="s">
        <v>584</v>
      </c>
      <c r="D51" s="67" t="s">
        <v>43</v>
      </c>
      <c r="E51" s="85" t="s">
        <v>32</v>
      </c>
      <c r="F51" s="84" t="s">
        <v>592</v>
      </c>
      <c r="G51" s="84" t="s">
        <v>180</v>
      </c>
      <c r="H51" s="84">
        <v>80</v>
      </c>
      <c r="I51" s="84">
        <v>70</v>
      </c>
      <c r="J51" s="84">
        <v>5600</v>
      </c>
      <c r="K51" s="84" t="s">
        <v>25</v>
      </c>
      <c r="L51" s="84" t="s">
        <v>587</v>
      </c>
      <c r="M51" s="84">
        <v>17733837784</v>
      </c>
      <c r="N51" s="73"/>
    </row>
    <row r="52" spans="1:14" ht="14.25">
      <c r="A52" s="66">
        <v>49</v>
      </c>
      <c r="B52" s="66" t="s">
        <v>560</v>
      </c>
      <c r="C52" s="84" t="s">
        <v>584</v>
      </c>
      <c r="D52" s="67" t="s">
        <v>43</v>
      </c>
      <c r="E52" s="85" t="s">
        <v>32</v>
      </c>
      <c r="F52" s="84" t="s">
        <v>593</v>
      </c>
      <c r="G52" s="84" t="s">
        <v>180</v>
      </c>
      <c r="H52" s="84">
        <v>100</v>
      </c>
      <c r="I52" s="84">
        <v>95</v>
      </c>
      <c r="J52" s="84">
        <v>9500</v>
      </c>
      <c r="K52" s="84" t="s">
        <v>25</v>
      </c>
      <c r="L52" s="84" t="s">
        <v>587</v>
      </c>
      <c r="M52" s="84">
        <v>17733837784</v>
      </c>
      <c r="N52" s="73"/>
    </row>
    <row r="53" spans="1:14" ht="14.25">
      <c r="A53" s="66">
        <v>50</v>
      </c>
      <c r="B53" s="66" t="s">
        <v>560</v>
      </c>
      <c r="C53" s="84" t="s">
        <v>584</v>
      </c>
      <c r="D53" s="67" t="s">
        <v>43</v>
      </c>
      <c r="E53" s="85" t="s">
        <v>32</v>
      </c>
      <c r="F53" s="84" t="s">
        <v>594</v>
      </c>
      <c r="G53" s="84" t="s">
        <v>180</v>
      </c>
      <c r="H53" s="84">
        <v>80</v>
      </c>
      <c r="I53" s="84">
        <v>155</v>
      </c>
      <c r="J53" s="84">
        <v>12400</v>
      </c>
      <c r="K53" s="84" t="s">
        <v>25</v>
      </c>
      <c r="L53" s="84" t="s">
        <v>587</v>
      </c>
      <c r="M53" s="84">
        <v>17733837784</v>
      </c>
      <c r="N53" s="73"/>
    </row>
    <row r="54" spans="1:14" ht="14.25">
      <c r="A54" s="66">
        <v>51</v>
      </c>
      <c r="B54" s="66" t="s">
        <v>560</v>
      </c>
      <c r="C54" s="84" t="s">
        <v>584</v>
      </c>
      <c r="D54" s="67" t="s">
        <v>43</v>
      </c>
      <c r="E54" s="85" t="s">
        <v>32</v>
      </c>
      <c r="F54" s="84" t="s">
        <v>595</v>
      </c>
      <c r="G54" s="84" t="s">
        <v>180</v>
      </c>
      <c r="H54" s="84">
        <v>100</v>
      </c>
      <c r="I54" s="84">
        <v>265</v>
      </c>
      <c r="J54" s="84">
        <v>26500</v>
      </c>
      <c r="K54" s="84" t="s">
        <v>25</v>
      </c>
      <c r="L54" s="84" t="s">
        <v>587</v>
      </c>
      <c r="M54" s="84">
        <v>17733837784</v>
      </c>
      <c r="N54" s="73"/>
    </row>
    <row r="55" spans="1:14" ht="14.25">
      <c r="A55" s="66">
        <v>52</v>
      </c>
      <c r="B55" s="66" t="s">
        <v>560</v>
      </c>
      <c r="C55" s="84" t="s">
        <v>584</v>
      </c>
      <c r="D55" s="67" t="s">
        <v>43</v>
      </c>
      <c r="E55" s="85" t="s">
        <v>32</v>
      </c>
      <c r="F55" s="84" t="s">
        <v>596</v>
      </c>
      <c r="G55" s="84" t="s">
        <v>180</v>
      </c>
      <c r="H55" s="84">
        <v>100</v>
      </c>
      <c r="I55" s="84">
        <v>390</v>
      </c>
      <c r="J55" s="84">
        <v>39000</v>
      </c>
      <c r="K55" s="84" t="s">
        <v>25</v>
      </c>
      <c r="L55" s="84" t="s">
        <v>587</v>
      </c>
      <c r="M55" s="84">
        <v>17733837784</v>
      </c>
      <c r="N55" s="73"/>
    </row>
    <row r="56" spans="1:14" ht="14.25">
      <c r="A56" s="66">
        <v>53</v>
      </c>
      <c r="B56" s="66" t="s">
        <v>560</v>
      </c>
      <c r="C56" s="84" t="s">
        <v>584</v>
      </c>
      <c r="D56" s="67" t="s">
        <v>43</v>
      </c>
      <c r="E56" s="85" t="s">
        <v>597</v>
      </c>
      <c r="F56" s="84" t="s">
        <v>598</v>
      </c>
      <c r="G56" s="84" t="s">
        <v>180</v>
      </c>
      <c r="H56" s="84">
        <v>10</v>
      </c>
      <c r="I56" s="84">
        <v>320</v>
      </c>
      <c r="J56" s="84">
        <v>3200</v>
      </c>
      <c r="K56" s="84" t="s">
        <v>25</v>
      </c>
      <c r="L56" s="84" t="s">
        <v>587</v>
      </c>
      <c r="M56" s="84">
        <v>17733837784</v>
      </c>
      <c r="N56" s="73"/>
    </row>
    <row r="57" spans="1:14" ht="14.25">
      <c r="A57" s="66">
        <v>54</v>
      </c>
      <c r="B57" s="66" t="s">
        <v>560</v>
      </c>
      <c r="C57" s="84" t="s">
        <v>584</v>
      </c>
      <c r="D57" s="67" t="s">
        <v>43</v>
      </c>
      <c r="E57" s="85" t="s">
        <v>599</v>
      </c>
      <c r="F57" s="84" t="s">
        <v>600</v>
      </c>
      <c r="G57" s="84" t="s">
        <v>8</v>
      </c>
      <c r="H57" s="84">
        <v>1.0820000000000001</v>
      </c>
      <c r="I57" s="84"/>
      <c r="J57" s="84"/>
      <c r="K57" s="84" t="s">
        <v>25</v>
      </c>
      <c r="L57" s="84" t="s">
        <v>587</v>
      </c>
      <c r="M57" s="84">
        <v>17733837784</v>
      </c>
      <c r="N57" s="73"/>
    </row>
    <row r="58" spans="1:14" ht="14.25">
      <c r="A58" s="66">
        <v>55</v>
      </c>
      <c r="B58" s="66" t="s">
        <v>560</v>
      </c>
      <c r="C58" s="84" t="s">
        <v>584</v>
      </c>
      <c r="D58" s="67" t="s">
        <v>43</v>
      </c>
      <c r="E58" s="85" t="s">
        <v>601</v>
      </c>
      <c r="F58" s="84" t="s">
        <v>602</v>
      </c>
      <c r="G58" s="84" t="s">
        <v>175</v>
      </c>
      <c r="H58" s="84">
        <v>150</v>
      </c>
      <c r="I58" s="84"/>
      <c r="J58" s="84"/>
      <c r="K58" s="84" t="s">
        <v>25</v>
      </c>
      <c r="L58" s="84" t="s">
        <v>587</v>
      </c>
      <c r="M58" s="84">
        <v>17733837784</v>
      </c>
      <c r="N58" s="73"/>
    </row>
    <row r="59" spans="1:14" ht="14.25">
      <c r="A59" s="66">
        <v>56</v>
      </c>
      <c r="B59" s="66" t="s">
        <v>560</v>
      </c>
      <c r="C59" s="84" t="s">
        <v>584</v>
      </c>
      <c r="D59" s="67" t="s">
        <v>43</v>
      </c>
      <c r="E59" s="85" t="s">
        <v>601</v>
      </c>
      <c r="F59" s="84" t="s">
        <v>603</v>
      </c>
      <c r="G59" s="84" t="s">
        <v>175</v>
      </c>
      <c r="H59" s="84">
        <v>200</v>
      </c>
      <c r="I59" s="84"/>
      <c r="J59" s="84"/>
      <c r="K59" s="84" t="s">
        <v>25</v>
      </c>
      <c r="L59" s="84" t="s">
        <v>587</v>
      </c>
      <c r="M59" s="84">
        <v>17733837784</v>
      </c>
      <c r="N59" s="73"/>
    </row>
    <row r="60" spans="1:14" ht="14.25">
      <c r="A60" s="66">
        <v>57</v>
      </c>
      <c r="B60" s="66" t="s">
        <v>560</v>
      </c>
      <c r="C60" s="84" t="s">
        <v>584</v>
      </c>
      <c r="D60" s="67" t="s">
        <v>43</v>
      </c>
      <c r="E60" s="85" t="s">
        <v>604</v>
      </c>
      <c r="F60" s="84"/>
      <c r="G60" s="84" t="s">
        <v>8</v>
      </c>
      <c r="H60" s="84">
        <v>5</v>
      </c>
      <c r="I60" s="84"/>
      <c r="J60" s="84"/>
      <c r="K60" s="84" t="s">
        <v>25</v>
      </c>
      <c r="L60" s="84" t="s">
        <v>587</v>
      </c>
      <c r="M60" s="84">
        <v>17733837784</v>
      </c>
      <c r="N60" s="73"/>
    </row>
    <row r="61" spans="1:14" ht="14.25">
      <c r="A61" s="66">
        <v>58</v>
      </c>
      <c r="B61" s="66" t="s">
        <v>560</v>
      </c>
      <c r="C61" s="84" t="s">
        <v>584</v>
      </c>
      <c r="D61" s="67" t="s">
        <v>605</v>
      </c>
      <c r="E61" s="85" t="s">
        <v>606</v>
      </c>
      <c r="F61" s="84" t="s">
        <v>243</v>
      </c>
      <c r="G61" s="84" t="s">
        <v>8</v>
      </c>
      <c r="H61" s="84">
        <v>147.96</v>
      </c>
      <c r="I61" s="84">
        <v>1500</v>
      </c>
      <c r="J61" s="84">
        <f>H61*I61</f>
        <v>221940</v>
      </c>
      <c r="K61" s="84" t="s">
        <v>25</v>
      </c>
      <c r="L61" s="84" t="s">
        <v>587</v>
      </c>
      <c r="M61" s="84">
        <v>17733837784</v>
      </c>
      <c r="N61" s="73"/>
    </row>
    <row r="62" spans="1:14" ht="14.25">
      <c r="A62" s="66">
        <v>59</v>
      </c>
      <c r="B62" s="66" t="s">
        <v>560</v>
      </c>
      <c r="C62" s="67" t="s">
        <v>244</v>
      </c>
      <c r="D62" s="67" t="s">
        <v>221</v>
      </c>
      <c r="E62" s="67" t="s">
        <v>19</v>
      </c>
      <c r="F62" s="84" t="s">
        <v>243</v>
      </c>
      <c r="G62" s="84" t="s">
        <v>8</v>
      </c>
      <c r="H62" s="67">
        <v>1.5</v>
      </c>
      <c r="I62" s="67">
        <v>1200</v>
      </c>
      <c r="J62" s="67">
        <f>H62*I62</f>
        <v>1800</v>
      </c>
      <c r="K62" s="84" t="s">
        <v>25</v>
      </c>
      <c r="L62" s="84" t="s">
        <v>607</v>
      </c>
      <c r="M62" s="84">
        <v>13832383939</v>
      </c>
      <c r="N62" s="73"/>
    </row>
    <row r="63" spans="1:14" ht="14.25">
      <c r="A63" s="66">
        <v>60</v>
      </c>
      <c r="B63" s="66" t="s">
        <v>560</v>
      </c>
      <c r="C63" s="67" t="s">
        <v>244</v>
      </c>
      <c r="D63" s="67" t="s">
        <v>245</v>
      </c>
      <c r="E63" s="67" t="s">
        <v>19</v>
      </c>
      <c r="F63" s="84" t="s">
        <v>243</v>
      </c>
      <c r="G63" s="84" t="s">
        <v>8</v>
      </c>
      <c r="H63" s="67">
        <v>14.02</v>
      </c>
      <c r="I63" s="67">
        <v>1200</v>
      </c>
      <c r="J63" s="67">
        <f t="shared" ref="J63:J88" si="2">H63*I63</f>
        <v>16824</v>
      </c>
      <c r="K63" s="84" t="s">
        <v>25</v>
      </c>
      <c r="L63" s="84" t="s">
        <v>607</v>
      </c>
      <c r="M63" s="84">
        <v>13832383939</v>
      </c>
      <c r="N63" s="73"/>
    </row>
    <row r="64" spans="1:14" ht="14.25">
      <c r="A64" s="66">
        <v>61</v>
      </c>
      <c r="B64" s="66" t="s">
        <v>560</v>
      </c>
      <c r="C64" s="67" t="s">
        <v>244</v>
      </c>
      <c r="D64" s="67" t="s">
        <v>245</v>
      </c>
      <c r="E64" s="67" t="s">
        <v>19</v>
      </c>
      <c r="F64" s="84" t="s">
        <v>243</v>
      </c>
      <c r="G64" s="84" t="s">
        <v>8</v>
      </c>
      <c r="H64" s="67">
        <v>14.3</v>
      </c>
      <c r="I64" s="67">
        <v>1200</v>
      </c>
      <c r="J64" s="67">
        <f t="shared" si="2"/>
        <v>17160</v>
      </c>
      <c r="K64" s="84" t="s">
        <v>25</v>
      </c>
      <c r="L64" s="84" t="s">
        <v>607</v>
      </c>
      <c r="M64" s="84">
        <v>13832383939</v>
      </c>
      <c r="N64" s="73"/>
    </row>
    <row r="65" spans="1:14" ht="14.25">
      <c r="A65" s="66">
        <v>62</v>
      </c>
      <c r="B65" s="66" t="s">
        <v>560</v>
      </c>
      <c r="C65" s="67" t="s">
        <v>244</v>
      </c>
      <c r="D65" s="67" t="s">
        <v>245</v>
      </c>
      <c r="E65" s="67" t="s">
        <v>19</v>
      </c>
      <c r="F65" s="84" t="s">
        <v>243</v>
      </c>
      <c r="G65" s="84" t="s">
        <v>8</v>
      </c>
      <c r="H65" s="67">
        <v>1.7</v>
      </c>
      <c r="I65" s="67">
        <v>1200</v>
      </c>
      <c r="J65" s="67">
        <f t="shared" si="2"/>
        <v>2040</v>
      </c>
      <c r="K65" s="84" t="s">
        <v>25</v>
      </c>
      <c r="L65" s="84" t="s">
        <v>607</v>
      </c>
      <c r="M65" s="84">
        <v>13832383939</v>
      </c>
      <c r="N65" s="73"/>
    </row>
    <row r="66" spans="1:14" ht="14.25">
      <c r="A66" s="66">
        <v>63</v>
      </c>
      <c r="B66" s="66" t="s">
        <v>560</v>
      </c>
      <c r="C66" s="67" t="s">
        <v>244</v>
      </c>
      <c r="D66" s="67" t="s">
        <v>246</v>
      </c>
      <c r="E66" s="67" t="s">
        <v>19</v>
      </c>
      <c r="F66" s="84" t="s">
        <v>243</v>
      </c>
      <c r="G66" s="84" t="s">
        <v>8</v>
      </c>
      <c r="H66" s="67">
        <v>4.34</v>
      </c>
      <c r="I66" s="67">
        <v>1200</v>
      </c>
      <c r="J66" s="67">
        <f t="shared" si="2"/>
        <v>5208</v>
      </c>
      <c r="K66" s="84" t="s">
        <v>25</v>
      </c>
      <c r="L66" s="84" t="s">
        <v>607</v>
      </c>
      <c r="M66" s="84">
        <v>13832383939</v>
      </c>
      <c r="N66" s="73"/>
    </row>
    <row r="67" spans="1:14" ht="14.25">
      <c r="A67" s="66">
        <v>64</v>
      </c>
      <c r="B67" s="66" t="s">
        <v>560</v>
      </c>
      <c r="C67" s="67" t="s">
        <v>244</v>
      </c>
      <c r="D67" s="67" t="s">
        <v>246</v>
      </c>
      <c r="E67" s="67" t="s">
        <v>19</v>
      </c>
      <c r="F67" s="84" t="s">
        <v>243</v>
      </c>
      <c r="G67" s="84" t="s">
        <v>8</v>
      </c>
      <c r="H67" s="67">
        <v>0.8</v>
      </c>
      <c r="I67" s="67">
        <v>1200</v>
      </c>
      <c r="J67" s="67">
        <f t="shared" si="2"/>
        <v>960</v>
      </c>
      <c r="K67" s="84" t="s">
        <v>25</v>
      </c>
      <c r="L67" s="84" t="s">
        <v>607</v>
      </c>
      <c r="M67" s="84">
        <v>13832383939</v>
      </c>
      <c r="N67" s="73"/>
    </row>
    <row r="68" spans="1:14" ht="14.25">
      <c r="A68" s="66">
        <v>65</v>
      </c>
      <c r="B68" s="66" t="s">
        <v>560</v>
      </c>
      <c r="C68" s="67" t="s">
        <v>244</v>
      </c>
      <c r="D68" s="67" t="s">
        <v>246</v>
      </c>
      <c r="E68" s="67" t="s">
        <v>19</v>
      </c>
      <c r="F68" s="84" t="s">
        <v>243</v>
      </c>
      <c r="G68" s="84" t="s">
        <v>8</v>
      </c>
      <c r="H68" s="67">
        <v>11.42</v>
      </c>
      <c r="I68" s="67">
        <v>1200</v>
      </c>
      <c r="J68" s="67">
        <f t="shared" si="2"/>
        <v>13704</v>
      </c>
      <c r="K68" s="84" t="s">
        <v>25</v>
      </c>
      <c r="L68" s="84" t="s">
        <v>607</v>
      </c>
      <c r="M68" s="84">
        <v>13832383939</v>
      </c>
      <c r="N68" s="73"/>
    </row>
    <row r="69" spans="1:14" ht="14.25">
      <c r="A69" s="66">
        <v>66</v>
      </c>
      <c r="B69" s="66" t="s">
        <v>560</v>
      </c>
      <c r="C69" s="67" t="s">
        <v>244</v>
      </c>
      <c r="D69" s="67" t="s">
        <v>247</v>
      </c>
      <c r="E69" s="67" t="s">
        <v>19</v>
      </c>
      <c r="F69" s="84" t="s">
        <v>243</v>
      </c>
      <c r="G69" s="84" t="s">
        <v>8</v>
      </c>
      <c r="H69" s="67">
        <v>1.64</v>
      </c>
      <c r="I69" s="67">
        <v>1200</v>
      </c>
      <c r="J69" s="67">
        <f t="shared" si="2"/>
        <v>1967.9999999999998</v>
      </c>
      <c r="K69" s="84" t="s">
        <v>25</v>
      </c>
      <c r="L69" s="84" t="s">
        <v>607</v>
      </c>
      <c r="M69" s="84">
        <v>13832383939</v>
      </c>
      <c r="N69" s="73"/>
    </row>
    <row r="70" spans="1:14" ht="14.25">
      <c r="A70" s="66">
        <v>67</v>
      </c>
      <c r="B70" s="66" t="s">
        <v>560</v>
      </c>
      <c r="C70" s="67" t="s">
        <v>244</v>
      </c>
      <c r="D70" s="67" t="s">
        <v>248</v>
      </c>
      <c r="E70" s="86" t="s">
        <v>249</v>
      </c>
      <c r="F70" s="84"/>
      <c r="G70" s="84" t="s">
        <v>8</v>
      </c>
      <c r="H70" s="67">
        <v>27.52</v>
      </c>
      <c r="I70" s="67">
        <v>1200</v>
      </c>
      <c r="J70" s="67">
        <f t="shared" si="2"/>
        <v>33024</v>
      </c>
      <c r="K70" s="84" t="s">
        <v>25</v>
      </c>
      <c r="L70" s="84" t="s">
        <v>607</v>
      </c>
      <c r="M70" s="84">
        <v>13832383939</v>
      </c>
      <c r="N70" s="73"/>
    </row>
    <row r="71" spans="1:14" ht="14.25">
      <c r="A71" s="66">
        <v>68</v>
      </c>
      <c r="B71" s="66" t="s">
        <v>560</v>
      </c>
      <c r="C71" s="67" t="s">
        <v>244</v>
      </c>
      <c r="D71" s="67" t="s">
        <v>248</v>
      </c>
      <c r="E71" s="86" t="s">
        <v>249</v>
      </c>
      <c r="F71" s="84"/>
      <c r="G71" s="84" t="s">
        <v>8</v>
      </c>
      <c r="H71" s="67">
        <v>4.46</v>
      </c>
      <c r="I71" s="67">
        <v>1200</v>
      </c>
      <c r="J71" s="67">
        <f t="shared" si="2"/>
        <v>5352</v>
      </c>
      <c r="K71" s="84" t="s">
        <v>25</v>
      </c>
      <c r="L71" s="84" t="s">
        <v>607</v>
      </c>
      <c r="M71" s="84">
        <v>13832383939</v>
      </c>
      <c r="N71" s="73"/>
    </row>
    <row r="72" spans="1:14" ht="14.25">
      <c r="A72" s="66">
        <v>69</v>
      </c>
      <c r="B72" s="66" t="s">
        <v>560</v>
      </c>
      <c r="C72" s="67" t="s">
        <v>244</v>
      </c>
      <c r="D72" s="67" t="s">
        <v>250</v>
      </c>
      <c r="E72" s="86" t="s">
        <v>249</v>
      </c>
      <c r="F72" s="84"/>
      <c r="G72" s="84" t="s">
        <v>8</v>
      </c>
      <c r="H72" s="67">
        <v>22</v>
      </c>
      <c r="I72" s="67">
        <v>1200</v>
      </c>
      <c r="J72" s="67">
        <f t="shared" si="2"/>
        <v>26400</v>
      </c>
      <c r="K72" s="84" t="s">
        <v>25</v>
      </c>
      <c r="L72" s="84" t="s">
        <v>607</v>
      </c>
      <c r="M72" s="84">
        <v>13832383939</v>
      </c>
      <c r="N72" s="73"/>
    </row>
    <row r="73" spans="1:14" ht="14.25">
      <c r="A73" s="66">
        <v>70</v>
      </c>
      <c r="B73" s="66" t="s">
        <v>560</v>
      </c>
      <c r="C73" s="67" t="s">
        <v>244</v>
      </c>
      <c r="D73" s="67" t="s">
        <v>251</v>
      </c>
      <c r="E73" s="86" t="s">
        <v>7</v>
      </c>
      <c r="F73" s="84"/>
      <c r="G73" s="84" t="s">
        <v>8</v>
      </c>
      <c r="H73" s="67">
        <v>12.8</v>
      </c>
      <c r="I73" s="67">
        <v>1200</v>
      </c>
      <c r="J73" s="67">
        <f t="shared" si="2"/>
        <v>15360</v>
      </c>
      <c r="K73" s="84" t="s">
        <v>25</v>
      </c>
      <c r="L73" s="84" t="s">
        <v>607</v>
      </c>
      <c r="M73" s="84">
        <v>13832383939</v>
      </c>
      <c r="N73" s="73"/>
    </row>
    <row r="74" spans="1:14" ht="14.25">
      <c r="A74" s="66">
        <v>71</v>
      </c>
      <c r="B74" s="66" t="s">
        <v>560</v>
      </c>
      <c r="C74" s="67" t="s">
        <v>244</v>
      </c>
      <c r="D74" s="67" t="s">
        <v>252</v>
      </c>
      <c r="E74" s="86" t="s">
        <v>7</v>
      </c>
      <c r="F74" s="84"/>
      <c r="G74" s="84" t="s">
        <v>8</v>
      </c>
      <c r="H74" s="67">
        <v>9</v>
      </c>
      <c r="I74" s="67">
        <v>1200</v>
      </c>
      <c r="J74" s="67">
        <f t="shared" si="2"/>
        <v>10800</v>
      </c>
      <c r="K74" s="84" t="s">
        <v>25</v>
      </c>
      <c r="L74" s="84" t="s">
        <v>607</v>
      </c>
      <c r="M74" s="84">
        <v>13832383939</v>
      </c>
      <c r="N74" s="73"/>
    </row>
    <row r="75" spans="1:14" ht="14.25">
      <c r="A75" s="66">
        <v>72</v>
      </c>
      <c r="B75" s="66" t="s">
        <v>560</v>
      </c>
      <c r="C75" s="67" t="s">
        <v>244</v>
      </c>
      <c r="D75" s="67" t="s">
        <v>252</v>
      </c>
      <c r="E75" s="86" t="s">
        <v>7</v>
      </c>
      <c r="F75" s="84"/>
      <c r="G75" s="84" t="s">
        <v>8</v>
      </c>
      <c r="H75" s="67">
        <v>14</v>
      </c>
      <c r="I75" s="67">
        <v>1200</v>
      </c>
      <c r="J75" s="67">
        <f t="shared" si="2"/>
        <v>16800</v>
      </c>
      <c r="K75" s="84" t="s">
        <v>25</v>
      </c>
      <c r="L75" s="84" t="s">
        <v>607</v>
      </c>
      <c r="M75" s="84">
        <v>13832383939</v>
      </c>
      <c r="N75" s="73"/>
    </row>
    <row r="76" spans="1:14" ht="14.25">
      <c r="A76" s="66">
        <v>73</v>
      </c>
      <c r="B76" s="66" t="s">
        <v>560</v>
      </c>
      <c r="C76" s="67" t="s">
        <v>244</v>
      </c>
      <c r="D76" s="67" t="s">
        <v>253</v>
      </c>
      <c r="E76" s="86" t="s">
        <v>7</v>
      </c>
      <c r="F76" s="84"/>
      <c r="G76" s="84" t="s">
        <v>8</v>
      </c>
      <c r="H76" s="67">
        <v>12.36</v>
      </c>
      <c r="I76" s="67">
        <v>1200</v>
      </c>
      <c r="J76" s="67">
        <f t="shared" si="2"/>
        <v>14832</v>
      </c>
      <c r="K76" s="84" t="s">
        <v>25</v>
      </c>
      <c r="L76" s="84" t="s">
        <v>607</v>
      </c>
      <c r="M76" s="84">
        <v>13832383939</v>
      </c>
      <c r="N76" s="73"/>
    </row>
    <row r="77" spans="1:14" ht="14.25">
      <c r="A77" s="66">
        <v>74</v>
      </c>
      <c r="B77" s="66" t="s">
        <v>560</v>
      </c>
      <c r="C77" s="67" t="s">
        <v>244</v>
      </c>
      <c r="D77" s="67" t="s">
        <v>254</v>
      </c>
      <c r="E77" s="86" t="s">
        <v>7</v>
      </c>
      <c r="F77" s="84"/>
      <c r="G77" s="84" t="s">
        <v>8</v>
      </c>
      <c r="H77" s="67">
        <v>6.04</v>
      </c>
      <c r="I77" s="67">
        <v>1200</v>
      </c>
      <c r="J77" s="67">
        <f t="shared" si="2"/>
        <v>7248</v>
      </c>
      <c r="K77" s="84" t="s">
        <v>25</v>
      </c>
      <c r="L77" s="84" t="s">
        <v>607</v>
      </c>
      <c r="M77" s="84">
        <v>13832383939</v>
      </c>
      <c r="N77" s="73"/>
    </row>
    <row r="78" spans="1:14" ht="14.25">
      <c r="A78" s="66">
        <v>75</v>
      </c>
      <c r="B78" s="66" t="s">
        <v>560</v>
      </c>
      <c r="C78" s="67" t="s">
        <v>244</v>
      </c>
      <c r="D78" s="67" t="s">
        <v>255</v>
      </c>
      <c r="E78" s="86" t="s">
        <v>7</v>
      </c>
      <c r="F78" s="84"/>
      <c r="G78" s="84" t="s">
        <v>8</v>
      </c>
      <c r="H78" s="67">
        <v>19</v>
      </c>
      <c r="I78" s="67">
        <v>1200</v>
      </c>
      <c r="J78" s="67">
        <f t="shared" si="2"/>
        <v>22800</v>
      </c>
      <c r="K78" s="84" t="s">
        <v>25</v>
      </c>
      <c r="L78" s="84" t="s">
        <v>607</v>
      </c>
      <c r="M78" s="84">
        <v>13832383939</v>
      </c>
      <c r="N78" s="73"/>
    </row>
    <row r="79" spans="1:14" ht="14.25">
      <c r="A79" s="66">
        <v>76</v>
      </c>
      <c r="B79" s="66" t="s">
        <v>560</v>
      </c>
      <c r="C79" s="84" t="s">
        <v>608</v>
      </c>
      <c r="D79" s="67" t="s">
        <v>44</v>
      </c>
      <c r="E79" s="66" t="s">
        <v>24</v>
      </c>
      <c r="F79" s="66" t="s">
        <v>609</v>
      </c>
      <c r="G79" s="66" t="s">
        <v>8</v>
      </c>
      <c r="H79" s="84">
        <v>9.75</v>
      </c>
      <c r="I79" s="84">
        <v>1450</v>
      </c>
      <c r="J79" s="66">
        <f t="shared" si="2"/>
        <v>14137.5</v>
      </c>
      <c r="K79" s="84" t="s">
        <v>25</v>
      </c>
      <c r="L79" s="84" t="s">
        <v>610</v>
      </c>
      <c r="M79" s="84">
        <v>18132002600</v>
      </c>
      <c r="N79" s="73"/>
    </row>
    <row r="80" spans="1:14" ht="24">
      <c r="A80" s="66">
        <v>77</v>
      </c>
      <c r="B80" s="66" t="s">
        <v>560</v>
      </c>
      <c r="C80" s="49" t="s">
        <v>256</v>
      </c>
      <c r="D80" s="32" t="s">
        <v>257</v>
      </c>
      <c r="E80" s="32" t="s">
        <v>39</v>
      </c>
      <c r="F80" s="32" t="s">
        <v>45</v>
      </c>
      <c r="G80" s="32" t="s">
        <v>8</v>
      </c>
      <c r="H80" s="32">
        <v>1.05</v>
      </c>
      <c r="I80" s="32">
        <v>1800</v>
      </c>
      <c r="J80" s="32">
        <f t="shared" si="2"/>
        <v>1890</v>
      </c>
      <c r="K80" s="32" t="s">
        <v>25</v>
      </c>
      <c r="L80" s="32" t="s">
        <v>46</v>
      </c>
      <c r="M80" s="32">
        <v>13571854864</v>
      </c>
      <c r="N80" s="73"/>
    </row>
    <row r="81" spans="1:14" ht="24">
      <c r="A81" s="66">
        <v>78</v>
      </c>
      <c r="B81" s="66" t="s">
        <v>560</v>
      </c>
      <c r="C81" s="49" t="s">
        <v>256</v>
      </c>
      <c r="D81" s="32" t="s">
        <v>258</v>
      </c>
      <c r="E81" s="32" t="s">
        <v>39</v>
      </c>
      <c r="F81" s="32" t="s">
        <v>45</v>
      </c>
      <c r="G81" s="32" t="s">
        <v>8</v>
      </c>
      <c r="H81" s="32">
        <v>1.1499999999999999</v>
      </c>
      <c r="I81" s="32">
        <v>1800</v>
      </c>
      <c r="J81" s="32">
        <f t="shared" si="2"/>
        <v>2070</v>
      </c>
      <c r="K81" s="32" t="s">
        <v>25</v>
      </c>
      <c r="L81" s="32" t="s">
        <v>46</v>
      </c>
      <c r="M81" s="32">
        <v>13571854864</v>
      </c>
      <c r="N81" s="73"/>
    </row>
    <row r="82" spans="1:14" ht="24">
      <c r="A82" s="66">
        <v>79</v>
      </c>
      <c r="B82" s="66" t="s">
        <v>560</v>
      </c>
      <c r="C82" s="49" t="s">
        <v>256</v>
      </c>
      <c r="D82" s="32" t="s">
        <v>259</v>
      </c>
      <c r="E82" s="32" t="s">
        <v>39</v>
      </c>
      <c r="F82" s="32" t="s">
        <v>45</v>
      </c>
      <c r="G82" s="32" t="s">
        <v>8</v>
      </c>
      <c r="H82" s="32">
        <v>0.65</v>
      </c>
      <c r="I82" s="32">
        <v>1800</v>
      </c>
      <c r="J82" s="32">
        <f t="shared" si="2"/>
        <v>1170</v>
      </c>
      <c r="K82" s="32" t="s">
        <v>25</v>
      </c>
      <c r="L82" s="32" t="s">
        <v>46</v>
      </c>
      <c r="M82" s="32">
        <v>13571854864</v>
      </c>
      <c r="N82" s="73"/>
    </row>
    <row r="83" spans="1:14" ht="24">
      <c r="A83" s="66">
        <v>80</v>
      </c>
      <c r="B83" s="66" t="s">
        <v>560</v>
      </c>
      <c r="C83" s="49" t="s">
        <v>256</v>
      </c>
      <c r="D83" s="32" t="s">
        <v>275</v>
      </c>
      <c r="E83" s="32" t="s">
        <v>39</v>
      </c>
      <c r="F83" s="32" t="s">
        <v>45</v>
      </c>
      <c r="G83" s="32" t="s">
        <v>8</v>
      </c>
      <c r="H83" s="32">
        <v>4</v>
      </c>
      <c r="I83" s="32">
        <v>2150</v>
      </c>
      <c r="J83" s="32">
        <f t="shared" si="2"/>
        <v>8600</v>
      </c>
      <c r="K83" s="32" t="s">
        <v>25</v>
      </c>
      <c r="L83" s="32" t="s">
        <v>46</v>
      </c>
      <c r="M83" s="32">
        <v>13571854864</v>
      </c>
      <c r="N83" s="73"/>
    </row>
    <row r="84" spans="1:14" ht="24">
      <c r="A84" s="66">
        <v>81</v>
      </c>
      <c r="B84" s="66" t="s">
        <v>560</v>
      </c>
      <c r="C84" s="49" t="s">
        <v>256</v>
      </c>
      <c r="D84" s="32" t="s">
        <v>484</v>
      </c>
      <c r="E84" s="32" t="s">
        <v>39</v>
      </c>
      <c r="F84" s="32" t="s">
        <v>45</v>
      </c>
      <c r="G84" s="32" t="s">
        <v>8</v>
      </c>
      <c r="H84" s="32">
        <v>7.2</v>
      </c>
      <c r="I84" s="32">
        <v>1900</v>
      </c>
      <c r="J84" s="32">
        <f t="shared" si="2"/>
        <v>13680</v>
      </c>
      <c r="K84" s="32" t="s">
        <v>25</v>
      </c>
      <c r="L84" s="32" t="s">
        <v>46</v>
      </c>
      <c r="M84" s="32">
        <v>13571854864</v>
      </c>
      <c r="N84" s="73"/>
    </row>
    <row r="85" spans="1:14" ht="24">
      <c r="A85" s="66">
        <v>82</v>
      </c>
      <c r="B85" s="66" t="s">
        <v>560</v>
      </c>
      <c r="C85" s="49" t="s">
        <v>256</v>
      </c>
      <c r="D85" s="32" t="s">
        <v>320</v>
      </c>
      <c r="E85" s="32" t="s">
        <v>39</v>
      </c>
      <c r="F85" s="32" t="s">
        <v>45</v>
      </c>
      <c r="G85" s="32" t="s">
        <v>8</v>
      </c>
      <c r="H85" s="32">
        <v>3.47</v>
      </c>
      <c r="I85" s="32">
        <v>1900</v>
      </c>
      <c r="J85" s="32">
        <f t="shared" si="2"/>
        <v>6593</v>
      </c>
      <c r="K85" s="32" t="s">
        <v>25</v>
      </c>
      <c r="L85" s="32" t="s">
        <v>46</v>
      </c>
      <c r="M85" s="32">
        <v>13571854864</v>
      </c>
      <c r="N85" s="73"/>
    </row>
    <row r="86" spans="1:14" ht="24">
      <c r="A86" s="66">
        <v>83</v>
      </c>
      <c r="B86" s="66" t="s">
        <v>560</v>
      </c>
      <c r="C86" s="49" t="s">
        <v>256</v>
      </c>
      <c r="D86" s="32" t="s">
        <v>435</v>
      </c>
      <c r="E86" s="32" t="s">
        <v>39</v>
      </c>
      <c r="F86" s="32" t="s">
        <v>45</v>
      </c>
      <c r="G86" s="32" t="s">
        <v>8</v>
      </c>
      <c r="H86" s="32">
        <v>1.1499999999999999</v>
      </c>
      <c r="I86" s="32">
        <v>1900</v>
      </c>
      <c r="J86" s="32">
        <f t="shared" si="2"/>
        <v>2185</v>
      </c>
      <c r="K86" s="32" t="s">
        <v>25</v>
      </c>
      <c r="L86" s="32" t="s">
        <v>46</v>
      </c>
      <c r="M86" s="32">
        <v>13571854864</v>
      </c>
      <c r="N86" s="73"/>
    </row>
    <row r="87" spans="1:14" ht="24">
      <c r="A87" s="66">
        <v>84</v>
      </c>
      <c r="B87" s="66" t="s">
        <v>560</v>
      </c>
      <c r="C87" s="49" t="s">
        <v>256</v>
      </c>
      <c r="D87" s="32" t="s">
        <v>459</v>
      </c>
      <c r="E87" s="32" t="s">
        <v>39</v>
      </c>
      <c r="F87" s="32" t="s">
        <v>45</v>
      </c>
      <c r="G87" s="32" t="s">
        <v>8</v>
      </c>
      <c r="H87" s="32">
        <v>1.05</v>
      </c>
      <c r="I87" s="32">
        <v>1900</v>
      </c>
      <c r="J87" s="32">
        <f t="shared" si="2"/>
        <v>1995</v>
      </c>
      <c r="K87" s="32" t="s">
        <v>25</v>
      </c>
      <c r="L87" s="32" t="s">
        <v>46</v>
      </c>
      <c r="M87" s="32">
        <v>13571854864</v>
      </c>
      <c r="N87" s="73"/>
    </row>
    <row r="88" spans="1:14" ht="24">
      <c r="A88" s="66">
        <v>85</v>
      </c>
      <c r="B88" s="66" t="s">
        <v>560</v>
      </c>
      <c r="C88" s="49" t="s">
        <v>504</v>
      </c>
      <c r="D88" s="32" t="s">
        <v>580</v>
      </c>
      <c r="E88" s="32" t="s">
        <v>39</v>
      </c>
      <c r="F88" s="32" t="s">
        <v>45</v>
      </c>
      <c r="G88" s="32" t="s">
        <v>8</v>
      </c>
      <c r="H88" s="32">
        <v>3.1</v>
      </c>
      <c r="I88" s="32">
        <v>1900</v>
      </c>
      <c r="J88" s="32">
        <f t="shared" si="2"/>
        <v>5890</v>
      </c>
      <c r="K88" s="32" t="s">
        <v>25</v>
      </c>
      <c r="L88" s="32" t="s">
        <v>46</v>
      </c>
      <c r="M88" s="32">
        <v>13571854864</v>
      </c>
      <c r="N88" s="73"/>
    </row>
    <row r="89" spans="1:14" ht="24">
      <c r="A89" s="66">
        <v>86</v>
      </c>
      <c r="B89" s="66" t="s">
        <v>560</v>
      </c>
      <c r="C89" s="52" t="s">
        <v>256</v>
      </c>
      <c r="D89" s="32" t="s">
        <v>541</v>
      </c>
      <c r="E89" s="32" t="s">
        <v>39</v>
      </c>
      <c r="F89" s="32" t="s">
        <v>45</v>
      </c>
      <c r="G89" s="32" t="s">
        <v>8</v>
      </c>
      <c r="H89" s="32">
        <v>4.05</v>
      </c>
      <c r="I89" s="32">
        <v>1900</v>
      </c>
      <c r="J89" s="32">
        <f>I89*H89</f>
        <v>7695</v>
      </c>
      <c r="K89" s="32" t="s">
        <v>25</v>
      </c>
      <c r="L89" s="32" t="s">
        <v>46</v>
      </c>
      <c r="M89" s="32">
        <v>13571854864</v>
      </c>
      <c r="N89" s="73"/>
    </row>
    <row r="90" spans="1:14" ht="24">
      <c r="A90" s="66">
        <v>87</v>
      </c>
      <c r="B90" s="66" t="s">
        <v>560</v>
      </c>
      <c r="C90" s="52" t="s">
        <v>256</v>
      </c>
      <c r="D90" s="32" t="s">
        <v>611</v>
      </c>
      <c r="E90" s="32" t="s">
        <v>39</v>
      </c>
      <c r="F90" s="32" t="s">
        <v>45</v>
      </c>
      <c r="G90" s="32" t="s">
        <v>8</v>
      </c>
      <c r="H90" s="32">
        <v>4.54</v>
      </c>
      <c r="I90" s="32">
        <v>1700</v>
      </c>
      <c r="J90" s="32">
        <f>I90*H90</f>
        <v>7718</v>
      </c>
      <c r="K90" s="32" t="s">
        <v>25</v>
      </c>
      <c r="L90" s="32" t="s">
        <v>46</v>
      </c>
      <c r="M90" s="32">
        <v>13571854864</v>
      </c>
      <c r="N90" s="73"/>
    </row>
    <row r="91" spans="1:14" ht="24">
      <c r="A91" s="66">
        <v>88</v>
      </c>
      <c r="B91" s="66" t="s">
        <v>560</v>
      </c>
      <c r="C91" s="52" t="s">
        <v>256</v>
      </c>
      <c r="D91" s="32" t="s">
        <v>628</v>
      </c>
      <c r="E91" s="32" t="s">
        <v>39</v>
      </c>
      <c r="F91" s="32" t="s">
        <v>45</v>
      </c>
      <c r="G91" s="32" t="s">
        <v>8</v>
      </c>
      <c r="H91" s="32">
        <v>2.31</v>
      </c>
      <c r="I91" s="32">
        <v>2000</v>
      </c>
      <c r="J91" s="32">
        <f t="shared" ref="J91:J92" si="3">I91*H91</f>
        <v>4620</v>
      </c>
      <c r="K91" s="32" t="s">
        <v>25</v>
      </c>
      <c r="L91" s="32" t="s">
        <v>46</v>
      </c>
      <c r="M91" s="32">
        <v>13571854864</v>
      </c>
      <c r="N91" s="73"/>
    </row>
    <row r="92" spans="1:14" ht="24">
      <c r="A92" s="66">
        <v>89</v>
      </c>
      <c r="B92" s="66" t="s">
        <v>560</v>
      </c>
      <c r="C92" s="52" t="s">
        <v>256</v>
      </c>
      <c r="D92" s="32" t="s">
        <v>693</v>
      </c>
      <c r="E92" s="32" t="s">
        <v>39</v>
      </c>
      <c r="F92" s="32" t="s">
        <v>45</v>
      </c>
      <c r="G92" s="32" t="s">
        <v>8</v>
      </c>
      <c r="H92" s="32">
        <v>0.5</v>
      </c>
      <c r="I92" s="32">
        <v>2000</v>
      </c>
      <c r="J92" s="32">
        <f t="shared" si="3"/>
        <v>1000</v>
      </c>
      <c r="K92" s="32" t="s">
        <v>25</v>
      </c>
      <c r="L92" s="32" t="s">
        <v>46</v>
      </c>
      <c r="M92" s="32">
        <v>13571854864</v>
      </c>
      <c r="N92" s="73"/>
    </row>
    <row r="93" spans="1:14" ht="24">
      <c r="A93" s="66">
        <v>90</v>
      </c>
      <c r="B93" s="66" t="s">
        <v>560</v>
      </c>
      <c r="C93" s="52" t="s">
        <v>256</v>
      </c>
      <c r="D93" s="32" t="s">
        <v>694</v>
      </c>
      <c r="E93" s="32" t="s">
        <v>39</v>
      </c>
      <c r="F93" s="32" t="s">
        <v>45</v>
      </c>
      <c r="G93" s="32" t="s">
        <v>8</v>
      </c>
      <c r="H93" s="32">
        <v>0.5</v>
      </c>
      <c r="I93" s="32">
        <v>2000</v>
      </c>
      <c r="J93" s="32">
        <f>I93*H93</f>
        <v>1000</v>
      </c>
      <c r="K93" s="32" t="s">
        <v>25</v>
      </c>
      <c r="L93" s="32" t="s">
        <v>46</v>
      </c>
      <c r="M93" s="32">
        <v>13571854864</v>
      </c>
      <c r="N93" s="73"/>
    </row>
    <row r="94" spans="1:14" ht="24">
      <c r="A94" s="66">
        <v>91</v>
      </c>
      <c r="B94" s="66" t="s">
        <v>560</v>
      </c>
      <c r="C94" s="52" t="s">
        <v>256</v>
      </c>
      <c r="D94" s="32" t="s">
        <v>838</v>
      </c>
      <c r="E94" s="32" t="s">
        <v>39</v>
      </c>
      <c r="F94" s="32" t="s">
        <v>45</v>
      </c>
      <c r="G94" s="32" t="s">
        <v>8</v>
      </c>
      <c r="H94" s="32">
        <v>4.54</v>
      </c>
      <c r="I94" s="32">
        <v>2000</v>
      </c>
      <c r="J94" s="32">
        <f>I94*H94</f>
        <v>9080</v>
      </c>
      <c r="K94" s="32" t="s">
        <v>25</v>
      </c>
      <c r="L94" s="32" t="s">
        <v>46</v>
      </c>
      <c r="M94" s="32">
        <v>13571854864</v>
      </c>
      <c r="N94" s="73"/>
    </row>
    <row r="95" spans="1:14" ht="24">
      <c r="A95" s="66">
        <v>92</v>
      </c>
      <c r="B95" s="66" t="s">
        <v>560</v>
      </c>
      <c r="C95" s="52" t="s">
        <v>256</v>
      </c>
      <c r="D95" s="32" t="s">
        <v>839</v>
      </c>
      <c r="E95" s="32" t="s">
        <v>39</v>
      </c>
      <c r="F95" s="32" t="s">
        <v>45</v>
      </c>
      <c r="G95" s="32" t="s">
        <v>8</v>
      </c>
      <c r="H95" s="32">
        <v>1</v>
      </c>
      <c r="I95" s="32">
        <v>2000</v>
      </c>
      <c r="J95" s="32">
        <f>I95*H95</f>
        <v>2000</v>
      </c>
      <c r="K95" s="32" t="s">
        <v>25</v>
      </c>
      <c r="L95" s="32" t="s">
        <v>46</v>
      </c>
      <c r="M95" s="32">
        <v>13571854864</v>
      </c>
      <c r="N95" s="73"/>
    </row>
    <row r="96" spans="1:14" ht="36">
      <c r="A96" s="66">
        <v>93</v>
      </c>
      <c r="B96" s="66" t="s">
        <v>560</v>
      </c>
      <c r="C96" s="49" t="s">
        <v>505</v>
      </c>
      <c r="D96" s="46" t="s">
        <v>276</v>
      </c>
      <c r="E96" s="49" t="s">
        <v>277</v>
      </c>
      <c r="F96" s="49" t="s">
        <v>35</v>
      </c>
      <c r="G96" s="32" t="s">
        <v>8</v>
      </c>
      <c r="H96" s="32">
        <v>4.2</v>
      </c>
      <c r="I96" s="32">
        <v>1500</v>
      </c>
      <c r="J96" s="32">
        <v>6300</v>
      </c>
      <c r="K96" s="52" t="s">
        <v>25</v>
      </c>
      <c r="L96" s="52" t="s">
        <v>278</v>
      </c>
      <c r="M96" s="52">
        <v>13673216619</v>
      </c>
      <c r="N96" s="73"/>
    </row>
    <row r="97" spans="1:14" ht="36">
      <c r="A97" s="66">
        <v>94</v>
      </c>
      <c r="B97" s="66" t="s">
        <v>560</v>
      </c>
      <c r="C97" s="49" t="s">
        <v>505</v>
      </c>
      <c r="D97" s="46" t="s">
        <v>506</v>
      </c>
      <c r="E97" s="49" t="s">
        <v>19</v>
      </c>
      <c r="F97" s="49" t="s">
        <v>35</v>
      </c>
      <c r="G97" s="49" t="s">
        <v>36</v>
      </c>
      <c r="H97" s="87">
        <v>12.88</v>
      </c>
      <c r="I97" s="87">
        <v>1600</v>
      </c>
      <c r="J97" s="87">
        <v>20608</v>
      </c>
      <c r="K97" s="52" t="s">
        <v>25</v>
      </c>
      <c r="L97" s="52" t="s">
        <v>278</v>
      </c>
      <c r="M97" s="52">
        <v>13673216619</v>
      </c>
      <c r="N97" s="73"/>
    </row>
    <row r="98" spans="1:14" ht="36">
      <c r="A98" s="66">
        <v>95</v>
      </c>
      <c r="B98" s="66" t="s">
        <v>560</v>
      </c>
      <c r="C98" s="49" t="s">
        <v>505</v>
      </c>
      <c r="D98" s="104" t="s">
        <v>743</v>
      </c>
      <c r="E98" s="104" t="s">
        <v>19</v>
      </c>
      <c r="F98" s="49" t="s">
        <v>35</v>
      </c>
      <c r="G98" s="49" t="s">
        <v>36</v>
      </c>
      <c r="H98" s="104">
        <v>25.54</v>
      </c>
      <c r="I98" s="32">
        <v>1500</v>
      </c>
      <c r="J98" s="32">
        <v>38310</v>
      </c>
      <c r="K98" s="52" t="s">
        <v>25</v>
      </c>
      <c r="L98" s="52" t="s">
        <v>278</v>
      </c>
      <c r="M98" s="52">
        <v>13673216619</v>
      </c>
      <c r="N98" s="73"/>
    </row>
    <row r="99" spans="1:14" ht="36">
      <c r="A99" s="66">
        <v>96</v>
      </c>
      <c r="B99" s="66" t="s">
        <v>560</v>
      </c>
      <c r="C99" s="49" t="s">
        <v>505</v>
      </c>
      <c r="D99" s="104" t="s">
        <v>743</v>
      </c>
      <c r="E99" s="104" t="s">
        <v>7</v>
      </c>
      <c r="F99" s="104"/>
      <c r="G99" s="104" t="s">
        <v>36</v>
      </c>
      <c r="H99" s="104">
        <v>32.340000000000003</v>
      </c>
      <c r="I99" s="104">
        <v>150</v>
      </c>
      <c r="J99" s="104">
        <v>4851</v>
      </c>
      <c r="K99" s="104" t="s">
        <v>25</v>
      </c>
      <c r="L99" s="104" t="s">
        <v>278</v>
      </c>
      <c r="M99" s="52">
        <v>13673216619</v>
      </c>
      <c r="N99" s="73"/>
    </row>
    <row r="100" spans="1:14" ht="14.25">
      <c r="A100" s="66">
        <v>97</v>
      </c>
      <c r="B100" s="66" t="s">
        <v>560</v>
      </c>
      <c r="C100" s="81" t="s">
        <v>439</v>
      </c>
      <c r="D100" s="70" t="s">
        <v>538</v>
      </c>
      <c r="E100" s="70" t="s">
        <v>19</v>
      </c>
      <c r="F100" s="49"/>
      <c r="G100" s="81" t="s">
        <v>8</v>
      </c>
      <c r="H100" s="70">
        <v>6.62</v>
      </c>
      <c r="I100" s="70">
        <v>2000</v>
      </c>
      <c r="J100" s="81">
        <f>H100*I100</f>
        <v>13240</v>
      </c>
      <c r="K100" s="52" t="s">
        <v>25</v>
      </c>
      <c r="L100" s="52" t="s">
        <v>612</v>
      </c>
      <c r="M100" s="52">
        <v>13832107939</v>
      </c>
      <c r="N100" s="73"/>
    </row>
    <row r="101" spans="1:14" ht="14.25">
      <c r="A101" s="66">
        <v>98</v>
      </c>
      <c r="B101" s="66" t="s">
        <v>560</v>
      </c>
      <c r="C101" s="81" t="s">
        <v>439</v>
      </c>
      <c r="D101" s="70" t="s">
        <v>538</v>
      </c>
      <c r="E101" s="70" t="s">
        <v>19</v>
      </c>
      <c r="F101" s="49"/>
      <c r="G101" s="81" t="s">
        <v>8</v>
      </c>
      <c r="H101" s="70">
        <v>1.01</v>
      </c>
      <c r="I101" s="70">
        <v>2000</v>
      </c>
      <c r="J101" s="81">
        <f t="shared" ref="J101:J138" si="4">H101*I101</f>
        <v>2020</v>
      </c>
      <c r="K101" s="52" t="s">
        <v>25</v>
      </c>
      <c r="L101" s="52" t="s">
        <v>612</v>
      </c>
      <c r="M101" s="52">
        <v>13832107939</v>
      </c>
      <c r="N101" s="73"/>
    </row>
    <row r="102" spans="1:14" ht="14.25">
      <c r="A102" s="66">
        <v>99</v>
      </c>
      <c r="B102" s="66" t="s">
        <v>560</v>
      </c>
      <c r="C102" s="81" t="s">
        <v>439</v>
      </c>
      <c r="D102" s="70" t="s">
        <v>538</v>
      </c>
      <c r="E102" s="70" t="s">
        <v>19</v>
      </c>
      <c r="F102" s="49"/>
      <c r="G102" s="81" t="s">
        <v>8</v>
      </c>
      <c r="H102" s="70">
        <v>1.42</v>
      </c>
      <c r="I102" s="70">
        <v>2000</v>
      </c>
      <c r="J102" s="81">
        <f t="shared" si="4"/>
        <v>2840</v>
      </c>
      <c r="K102" s="52" t="s">
        <v>25</v>
      </c>
      <c r="L102" s="52" t="s">
        <v>612</v>
      </c>
      <c r="M102" s="52">
        <v>13832107939</v>
      </c>
      <c r="N102" s="73"/>
    </row>
    <row r="103" spans="1:14" ht="14.25">
      <c r="A103" s="66">
        <v>100</v>
      </c>
      <c r="B103" s="66" t="s">
        <v>560</v>
      </c>
      <c r="C103" s="81" t="s">
        <v>439</v>
      </c>
      <c r="D103" s="70" t="s">
        <v>506</v>
      </c>
      <c r="E103" s="70" t="s">
        <v>19</v>
      </c>
      <c r="F103" s="49"/>
      <c r="G103" s="81" t="s">
        <v>8</v>
      </c>
      <c r="H103" s="70">
        <v>4.05</v>
      </c>
      <c r="I103" s="70">
        <v>2300</v>
      </c>
      <c r="J103" s="81">
        <f t="shared" si="4"/>
        <v>9315</v>
      </c>
      <c r="K103" s="52" t="s">
        <v>25</v>
      </c>
      <c r="L103" s="52" t="s">
        <v>612</v>
      </c>
      <c r="M103" s="52">
        <v>13832107939</v>
      </c>
      <c r="N103" s="73"/>
    </row>
    <row r="104" spans="1:14" ht="14.25">
      <c r="A104" s="66">
        <v>101</v>
      </c>
      <c r="B104" s="66" t="s">
        <v>560</v>
      </c>
      <c r="C104" s="81" t="s">
        <v>439</v>
      </c>
      <c r="D104" s="70" t="s">
        <v>539</v>
      </c>
      <c r="E104" s="70" t="s">
        <v>19</v>
      </c>
      <c r="F104" s="49"/>
      <c r="G104" s="81" t="s">
        <v>8</v>
      </c>
      <c r="H104" s="70">
        <v>3.18</v>
      </c>
      <c r="I104" s="70">
        <v>2300</v>
      </c>
      <c r="J104" s="81">
        <f t="shared" si="4"/>
        <v>7314</v>
      </c>
      <c r="K104" s="52" t="s">
        <v>25</v>
      </c>
      <c r="L104" s="52" t="s">
        <v>612</v>
      </c>
      <c r="M104" s="52">
        <v>13832107939</v>
      </c>
      <c r="N104" s="73"/>
    </row>
    <row r="105" spans="1:14" ht="14.25">
      <c r="A105" s="66">
        <v>102</v>
      </c>
      <c r="B105" s="66" t="s">
        <v>560</v>
      </c>
      <c r="C105" s="81" t="s">
        <v>439</v>
      </c>
      <c r="D105" s="70" t="s">
        <v>540</v>
      </c>
      <c r="E105" s="70" t="s">
        <v>19</v>
      </c>
      <c r="F105" s="49"/>
      <c r="G105" s="81" t="s">
        <v>8</v>
      </c>
      <c r="H105" s="70">
        <v>3.04</v>
      </c>
      <c r="I105" s="70">
        <v>2300</v>
      </c>
      <c r="J105" s="81">
        <f t="shared" si="4"/>
        <v>6992</v>
      </c>
      <c r="K105" s="52" t="s">
        <v>25</v>
      </c>
      <c r="L105" s="52" t="s">
        <v>612</v>
      </c>
      <c r="M105" s="52">
        <v>13832107939</v>
      </c>
      <c r="N105" s="73"/>
    </row>
    <row r="106" spans="1:14" ht="14.25">
      <c r="A106" s="66">
        <v>103</v>
      </c>
      <c r="B106" s="66" t="s">
        <v>560</v>
      </c>
      <c r="C106" s="81" t="s">
        <v>439</v>
      </c>
      <c r="D106" s="70" t="s">
        <v>531</v>
      </c>
      <c r="E106" s="70" t="s">
        <v>19</v>
      </c>
      <c r="F106" s="49"/>
      <c r="G106" s="81" t="s">
        <v>8</v>
      </c>
      <c r="H106" s="70">
        <v>5.6</v>
      </c>
      <c r="I106" s="70">
        <v>2350</v>
      </c>
      <c r="J106" s="81">
        <f t="shared" si="4"/>
        <v>13160</v>
      </c>
      <c r="K106" s="52" t="s">
        <v>25</v>
      </c>
      <c r="L106" s="52" t="s">
        <v>612</v>
      </c>
      <c r="M106" s="52">
        <v>13832107939</v>
      </c>
      <c r="N106" s="73"/>
    </row>
    <row r="107" spans="1:14" ht="14.25">
      <c r="A107" s="66">
        <v>104</v>
      </c>
      <c r="B107" s="66" t="s">
        <v>560</v>
      </c>
      <c r="C107" s="81" t="s">
        <v>439</v>
      </c>
      <c r="D107" s="70" t="s">
        <v>531</v>
      </c>
      <c r="E107" s="70" t="s">
        <v>19</v>
      </c>
      <c r="F107" s="49"/>
      <c r="G107" s="81" t="s">
        <v>8</v>
      </c>
      <c r="H107" s="70">
        <v>3.68</v>
      </c>
      <c r="I107" s="70">
        <v>2350</v>
      </c>
      <c r="J107" s="81">
        <f t="shared" si="4"/>
        <v>8648</v>
      </c>
      <c r="K107" s="52" t="s">
        <v>25</v>
      </c>
      <c r="L107" s="52" t="s">
        <v>612</v>
      </c>
      <c r="M107" s="52">
        <v>13832107939</v>
      </c>
      <c r="N107" s="73"/>
    </row>
    <row r="108" spans="1:14" ht="14.25">
      <c r="A108" s="66">
        <v>105</v>
      </c>
      <c r="B108" s="66" t="s">
        <v>560</v>
      </c>
      <c r="C108" s="81" t="s">
        <v>439</v>
      </c>
      <c r="D108" s="70" t="s">
        <v>629</v>
      </c>
      <c r="E108" s="70" t="s">
        <v>19</v>
      </c>
      <c r="F108" s="41"/>
      <c r="G108" s="32" t="s">
        <v>8</v>
      </c>
      <c r="H108" s="70">
        <v>3.84</v>
      </c>
      <c r="I108" s="70">
        <v>2350</v>
      </c>
      <c r="J108" s="70">
        <f t="shared" si="4"/>
        <v>9024</v>
      </c>
      <c r="K108" s="52" t="s">
        <v>25</v>
      </c>
      <c r="L108" s="52" t="s">
        <v>612</v>
      </c>
      <c r="M108" s="52">
        <v>13832107939</v>
      </c>
      <c r="N108" s="73"/>
    </row>
    <row r="109" spans="1:14" ht="14.25">
      <c r="A109" s="66">
        <v>106</v>
      </c>
      <c r="B109" s="66" t="s">
        <v>560</v>
      </c>
      <c r="C109" s="81" t="s">
        <v>439</v>
      </c>
      <c r="D109" s="70" t="s">
        <v>630</v>
      </c>
      <c r="E109" s="70" t="s">
        <v>631</v>
      </c>
      <c r="F109" s="41"/>
      <c r="G109" s="32" t="s">
        <v>8</v>
      </c>
      <c r="H109" s="70">
        <v>3.52</v>
      </c>
      <c r="I109" s="70">
        <v>150</v>
      </c>
      <c r="J109" s="70">
        <f t="shared" si="4"/>
        <v>528</v>
      </c>
      <c r="K109" s="52" t="s">
        <v>25</v>
      </c>
      <c r="L109" s="52" t="s">
        <v>612</v>
      </c>
      <c r="M109" s="52">
        <v>13832107939</v>
      </c>
      <c r="N109" s="73"/>
    </row>
    <row r="110" spans="1:14" ht="14.25">
      <c r="A110" s="66">
        <v>107</v>
      </c>
      <c r="B110" s="66" t="s">
        <v>560</v>
      </c>
      <c r="C110" s="81" t="s">
        <v>439</v>
      </c>
      <c r="D110" s="70" t="s">
        <v>558</v>
      </c>
      <c r="E110" s="70" t="s">
        <v>631</v>
      </c>
      <c r="F110" s="32"/>
      <c r="G110" s="32" t="s">
        <v>8</v>
      </c>
      <c r="H110" s="32">
        <v>3.48</v>
      </c>
      <c r="I110" s="70">
        <v>150</v>
      </c>
      <c r="J110" s="70">
        <f t="shared" si="4"/>
        <v>522</v>
      </c>
      <c r="K110" s="52" t="s">
        <v>25</v>
      </c>
      <c r="L110" s="52" t="s">
        <v>612</v>
      </c>
      <c r="M110" s="52">
        <v>13832107939</v>
      </c>
      <c r="N110" s="73"/>
    </row>
    <row r="111" spans="1:14" ht="14.25">
      <c r="A111" s="66">
        <v>108</v>
      </c>
      <c r="B111" s="66" t="s">
        <v>560</v>
      </c>
      <c r="C111" s="81" t="s">
        <v>439</v>
      </c>
      <c r="D111" s="70" t="s">
        <v>630</v>
      </c>
      <c r="E111" s="70" t="s">
        <v>631</v>
      </c>
      <c r="F111" s="32"/>
      <c r="G111" s="32" t="s">
        <v>8</v>
      </c>
      <c r="H111" s="32">
        <v>3.4249999999999998</v>
      </c>
      <c r="I111" s="70">
        <v>150</v>
      </c>
      <c r="J111" s="70">
        <f t="shared" si="4"/>
        <v>513.75</v>
      </c>
      <c r="K111" s="52" t="s">
        <v>25</v>
      </c>
      <c r="L111" s="52" t="s">
        <v>612</v>
      </c>
      <c r="M111" s="52">
        <v>13832107939</v>
      </c>
      <c r="N111" s="73"/>
    </row>
    <row r="112" spans="1:14" ht="14.25">
      <c r="A112" s="66">
        <v>109</v>
      </c>
      <c r="B112" s="66" t="s">
        <v>560</v>
      </c>
      <c r="C112" s="81" t="s">
        <v>439</v>
      </c>
      <c r="D112" s="70" t="s">
        <v>630</v>
      </c>
      <c r="E112" s="70" t="s">
        <v>631</v>
      </c>
      <c r="F112" s="32"/>
      <c r="G112" s="32" t="s">
        <v>8</v>
      </c>
      <c r="H112" s="32">
        <v>3.2949999999999999</v>
      </c>
      <c r="I112" s="70">
        <v>150</v>
      </c>
      <c r="J112" s="70">
        <f t="shared" si="4"/>
        <v>494.25</v>
      </c>
      <c r="K112" s="52" t="s">
        <v>25</v>
      </c>
      <c r="L112" s="52" t="s">
        <v>612</v>
      </c>
      <c r="M112" s="52">
        <v>13832107939</v>
      </c>
      <c r="N112" s="73"/>
    </row>
    <row r="113" spans="1:14" ht="14.25">
      <c r="A113" s="66">
        <v>110</v>
      </c>
      <c r="B113" s="66" t="s">
        <v>560</v>
      </c>
      <c r="C113" s="81" t="s">
        <v>439</v>
      </c>
      <c r="D113" s="70" t="s">
        <v>558</v>
      </c>
      <c r="E113" s="70" t="s">
        <v>631</v>
      </c>
      <c r="F113" s="32"/>
      <c r="G113" s="32" t="s">
        <v>8</v>
      </c>
      <c r="H113" s="32">
        <v>3.25</v>
      </c>
      <c r="I113" s="70">
        <v>150</v>
      </c>
      <c r="J113" s="70">
        <f t="shared" si="4"/>
        <v>487.5</v>
      </c>
      <c r="K113" s="52" t="s">
        <v>25</v>
      </c>
      <c r="L113" s="52" t="s">
        <v>612</v>
      </c>
      <c r="M113" s="52">
        <v>13832107939</v>
      </c>
      <c r="N113" s="73"/>
    </row>
    <row r="114" spans="1:14" ht="14.25">
      <c r="A114" s="66">
        <v>111</v>
      </c>
      <c r="B114" s="66" t="s">
        <v>560</v>
      </c>
      <c r="C114" s="81" t="s">
        <v>439</v>
      </c>
      <c r="D114" s="70" t="s">
        <v>558</v>
      </c>
      <c r="E114" s="70" t="s">
        <v>631</v>
      </c>
      <c r="F114" s="32"/>
      <c r="G114" s="32" t="s">
        <v>8</v>
      </c>
      <c r="H114" s="32">
        <v>3.4049999999999998</v>
      </c>
      <c r="I114" s="70">
        <v>150</v>
      </c>
      <c r="J114" s="70">
        <f t="shared" si="4"/>
        <v>510.74999999999994</v>
      </c>
      <c r="K114" s="52" t="s">
        <v>25</v>
      </c>
      <c r="L114" s="52" t="s">
        <v>612</v>
      </c>
      <c r="M114" s="52">
        <v>13832107939</v>
      </c>
      <c r="N114" s="73"/>
    </row>
    <row r="115" spans="1:14" ht="14.25">
      <c r="A115" s="66">
        <v>112</v>
      </c>
      <c r="B115" s="66" t="s">
        <v>560</v>
      </c>
      <c r="C115" s="81" t="s">
        <v>439</v>
      </c>
      <c r="D115" s="70" t="s">
        <v>619</v>
      </c>
      <c r="E115" s="70" t="s">
        <v>631</v>
      </c>
      <c r="F115" s="32"/>
      <c r="G115" s="32" t="s">
        <v>8</v>
      </c>
      <c r="H115" s="32">
        <v>3.4</v>
      </c>
      <c r="I115" s="70">
        <v>150</v>
      </c>
      <c r="J115" s="70">
        <f t="shared" si="4"/>
        <v>510</v>
      </c>
      <c r="K115" s="52" t="s">
        <v>25</v>
      </c>
      <c r="L115" s="52" t="s">
        <v>612</v>
      </c>
      <c r="M115" s="52">
        <v>13832107939</v>
      </c>
      <c r="N115" s="73"/>
    </row>
    <row r="116" spans="1:14" ht="14.25">
      <c r="A116" s="66">
        <v>113</v>
      </c>
      <c r="B116" s="66" t="s">
        <v>560</v>
      </c>
      <c r="C116" s="81" t="s">
        <v>439</v>
      </c>
      <c r="D116" s="70" t="s">
        <v>619</v>
      </c>
      <c r="E116" s="70" t="s">
        <v>631</v>
      </c>
      <c r="F116" s="32"/>
      <c r="G116" s="32" t="s">
        <v>8</v>
      </c>
      <c r="H116" s="32">
        <v>3.32</v>
      </c>
      <c r="I116" s="70">
        <v>150</v>
      </c>
      <c r="J116" s="70">
        <f t="shared" si="4"/>
        <v>498</v>
      </c>
      <c r="K116" s="52" t="s">
        <v>25</v>
      </c>
      <c r="L116" s="52" t="s">
        <v>612</v>
      </c>
      <c r="M116" s="52">
        <v>13832107939</v>
      </c>
      <c r="N116" s="73"/>
    </row>
    <row r="117" spans="1:14" ht="14.25">
      <c r="A117" s="66">
        <v>114</v>
      </c>
      <c r="B117" s="66" t="s">
        <v>560</v>
      </c>
      <c r="C117" s="81" t="s">
        <v>439</v>
      </c>
      <c r="D117" s="70" t="s">
        <v>619</v>
      </c>
      <c r="E117" s="70" t="s">
        <v>631</v>
      </c>
      <c r="F117" s="32"/>
      <c r="G117" s="32" t="s">
        <v>8</v>
      </c>
      <c r="H117" s="32">
        <v>3.35</v>
      </c>
      <c r="I117" s="70">
        <v>150</v>
      </c>
      <c r="J117" s="70">
        <f t="shared" si="4"/>
        <v>502.5</v>
      </c>
      <c r="K117" s="52" t="s">
        <v>25</v>
      </c>
      <c r="L117" s="52" t="s">
        <v>612</v>
      </c>
      <c r="M117" s="52">
        <v>13832107939</v>
      </c>
      <c r="N117" s="73"/>
    </row>
    <row r="118" spans="1:14" ht="14.25">
      <c r="A118" s="66">
        <v>115</v>
      </c>
      <c r="B118" s="66" t="s">
        <v>560</v>
      </c>
      <c r="C118" s="81" t="s">
        <v>439</v>
      </c>
      <c r="D118" s="70" t="s">
        <v>583</v>
      </c>
      <c r="E118" s="70" t="s">
        <v>631</v>
      </c>
      <c r="F118" s="32"/>
      <c r="G118" s="32" t="s">
        <v>8</v>
      </c>
      <c r="H118" s="32">
        <v>3.37</v>
      </c>
      <c r="I118" s="70">
        <v>150</v>
      </c>
      <c r="J118" s="70">
        <f t="shared" si="4"/>
        <v>505.5</v>
      </c>
      <c r="K118" s="52" t="s">
        <v>25</v>
      </c>
      <c r="L118" s="52" t="s">
        <v>612</v>
      </c>
      <c r="M118" s="52">
        <v>13832107939</v>
      </c>
      <c r="N118" s="73"/>
    </row>
    <row r="119" spans="1:14" ht="14.25">
      <c r="A119" s="66">
        <v>116</v>
      </c>
      <c r="B119" s="66" t="s">
        <v>560</v>
      </c>
      <c r="C119" s="81" t="s">
        <v>439</v>
      </c>
      <c r="D119" s="70" t="s">
        <v>620</v>
      </c>
      <c r="E119" s="70" t="s">
        <v>631</v>
      </c>
      <c r="F119" s="32"/>
      <c r="G119" s="32" t="s">
        <v>8</v>
      </c>
      <c r="H119" s="32">
        <v>3.35</v>
      </c>
      <c r="I119" s="70">
        <v>150</v>
      </c>
      <c r="J119" s="70">
        <f t="shared" si="4"/>
        <v>502.5</v>
      </c>
      <c r="K119" s="52" t="s">
        <v>25</v>
      </c>
      <c r="L119" s="52" t="s">
        <v>612</v>
      </c>
      <c r="M119" s="52">
        <v>13832107939</v>
      </c>
      <c r="N119" s="73"/>
    </row>
    <row r="120" spans="1:14" ht="14.25">
      <c r="A120" s="66">
        <v>117</v>
      </c>
      <c r="B120" s="66" t="s">
        <v>560</v>
      </c>
      <c r="C120" s="81" t="s">
        <v>439</v>
      </c>
      <c r="D120" s="70" t="s">
        <v>620</v>
      </c>
      <c r="E120" s="70" t="s">
        <v>631</v>
      </c>
      <c r="F120" s="32"/>
      <c r="G120" s="32" t="s">
        <v>8</v>
      </c>
      <c r="H120" s="32">
        <v>3.3</v>
      </c>
      <c r="I120" s="70">
        <v>150</v>
      </c>
      <c r="J120" s="70">
        <f t="shared" si="4"/>
        <v>495</v>
      </c>
      <c r="K120" s="52" t="s">
        <v>25</v>
      </c>
      <c r="L120" s="52" t="s">
        <v>612</v>
      </c>
      <c r="M120" s="52">
        <v>13832107939</v>
      </c>
      <c r="N120" s="73"/>
    </row>
    <row r="121" spans="1:14" ht="14.25">
      <c r="A121" s="66">
        <v>118</v>
      </c>
      <c r="B121" s="66" t="s">
        <v>560</v>
      </c>
      <c r="C121" s="81" t="s">
        <v>439</v>
      </c>
      <c r="D121" s="70" t="s">
        <v>620</v>
      </c>
      <c r="E121" s="70" t="s">
        <v>631</v>
      </c>
      <c r="F121" s="32"/>
      <c r="G121" s="32" t="s">
        <v>8</v>
      </c>
      <c r="H121" s="32">
        <v>3.38</v>
      </c>
      <c r="I121" s="70">
        <v>150</v>
      </c>
      <c r="J121" s="70">
        <f t="shared" si="4"/>
        <v>507</v>
      </c>
      <c r="K121" s="52" t="s">
        <v>25</v>
      </c>
      <c r="L121" s="52" t="s">
        <v>612</v>
      </c>
      <c r="M121" s="52">
        <v>13832107939</v>
      </c>
      <c r="N121" s="73"/>
    </row>
    <row r="122" spans="1:14" ht="14.25">
      <c r="A122" s="66">
        <v>119</v>
      </c>
      <c r="B122" s="66" t="s">
        <v>560</v>
      </c>
      <c r="C122" s="81" t="s">
        <v>439</v>
      </c>
      <c r="D122" s="70" t="s">
        <v>620</v>
      </c>
      <c r="E122" s="70" t="s">
        <v>631</v>
      </c>
      <c r="F122" s="32"/>
      <c r="G122" s="32" t="s">
        <v>8</v>
      </c>
      <c r="H122" s="32">
        <v>3.45</v>
      </c>
      <c r="I122" s="70">
        <v>150</v>
      </c>
      <c r="J122" s="70">
        <f t="shared" si="4"/>
        <v>517.5</v>
      </c>
      <c r="K122" s="52" t="s">
        <v>25</v>
      </c>
      <c r="L122" s="52" t="s">
        <v>612</v>
      </c>
      <c r="M122" s="52">
        <v>13832107939</v>
      </c>
      <c r="N122" s="73"/>
    </row>
    <row r="123" spans="1:14" ht="14.25">
      <c r="A123" s="66">
        <v>120</v>
      </c>
      <c r="B123" s="66" t="s">
        <v>560</v>
      </c>
      <c r="C123" s="81" t="s">
        <v>439</v>
      </c>
      <c r="D123" s="70" t="s">
        <v>620</v>
      </c>
      <c r="E123" s="70" t="s">
        <v>631</v>
      </c>
      <c r="F123" s="32"/>
      <c r="G123" s="32" t="s">
        <v>8</v>
      </c>
      <c r="H123" s="32">
        <v>3.5</v>
      </c>
      <c r="I123" s="70">
        <v>150</v>
      </c>
      <c r="J123" s="70">
        <f t="shared" si="4"/>
        <v>525</v>
      </c>
      <c r="K123" s="52" t="s">
        <v>25</v>
      </c>
      <c r="L123" s="52" t="s">
        <v>612</v>
      </c>
      <c r="M123" s="52">
        <v>13832107939</v>
      </c>
      <c r="N123" s="73"/>
    </row>
    <row r="124" spans="1:14" ht="14.25">
      <c r="A124" s="66">
        <v>121</v>
      </c>
      <c r="B124" s="66" t="s">
        <v>560</v>
      </c>
      <c r="C124" s="81" t="s">
        <v>439</v>
      </c>
      <c r="D124" s="70" t="s">
        <v>583</v>
      </c>
      <c r="E124" s="70" t="s">
        <v>19</v>
      </c>
      <c r="F124" s="32"/>
      <c r="G124" s="32" t="s">
        <v>8</v>
      </c>
      <c r="H124" s="32">
        <v>5.9050000000000002</v>
      </c>
      <c r="I124" s="70">
        <v>2350</v>
      </c>
      <c r="J124" s="70">
        <f t="shared" si="4"/>
        <v>13876.75</v>
      </c>
      <c r="K124" s="52" t="s">
        <v>25</v>
      </c>
      <c r="L124" s="52" t="s">
        <v>612</v>
      </c>
      <c r="M124" s="52">
        <v>13832107939</v>
      </c>
      <c r="N124" s="73"/>
    </row>
    <row r="125" spans="1:14" ht="14.25">
      <c r="A125" s="66">
        <v>122</v>
      </c>
      <c r="B125" s="66" t="s">
        <v>560</v>
      </c>
      <c r="C125" s="81" t="s">
        <v>439</v>
      </c>
      <c r="D125" s="70" t="s">
        <v>558</v>
      </c>
      <c r="E125" s="70" t="s">
        <v>19</v>
      </c>
      <c r="F125" s="32"/>
      <c r="G125" s="32" t="s">
        <v>8</v>
      </c>
      <c r="H125" s="32">
        <v>5.0199999999999996</v>
      </c>
      <c r="I125" s="70">
        <v>2350</v>
      </c>
      <c r="J125" s="70">
        <f t="shared" si="4"/>
        <v>11796.999999999998</v>
      </c>
      <c r="K125" s="52" t="s">
        <v>25</v>
      </c>
      <c r="L125" s="52" t="s">
        <v>612</v>
      </c>
      <c r="M125" s="52">
        <v>13832107939</v>
      </c>
      <c r="N125" s="73"/>
    </row>
    <row r="126" spans="1:14" ht="14.25">
      <c r="A126" s="66">
        <v>123</v>
      </c>
      <c r="B126" s="66" t="s">
        <v>560</v>
      </c>
      <c r="C126" s="81" t="s">
        <v>439</v>
      </c>
      <c r="D126" s="70" t="s">
        <v>630</v>
      </c>
      <c r="E126" s="70" t="s">
        <v>19</v>
      </c>
      <c r="F126" s="32"/>
      <c r="G126" s="32" t="s">
        <v>8</v>
      </c>
      <c r="H126" s="32">
        <v>5.0999999999999996</v>
      </c>
      <c r="I126" s="70">
        <v>2350</v>
      </c>
      <c r="J126" s="70">
        <f t="shared" si="4"/>
        <v>11985</v>
      </c>
      <c r="K126" s="52" t="s">
        <v>25</v>
      </c>
      <c r="L126" s="52" t="s">
        <v>612</v>
      </c>
      <c r="M126" s="52">
        <v>13832107939</v>
      </c>
      <c r="N126" s="73"/>
    </row>
    <row r="127" spans="1:14" ht="14.25">
      <c r="A127" s="66">
        <v>124</v>
      </c>
      <c r="B127" s="66" t="s">
        <v>560</v>
      </c>
      <c r="C127" s="81" t="s">
        <v>439</v>
      </c>
      <c r="D127" s="70" t="s">
        <v>619</v>
      </c>
      <c r="E127" s="70" t="s">
        <v>19</v>
      </c>
      <c r="F127" s="32"/>
      <c r="G127" s="32" t="s">
        <v>8</v>
      </c>
      <c r="H127" s="32">
        <v>5.1749999999999998</v>
      </c>
      <c r="I127" s="70">
        <v>2350</v>
      </c>
      <c r="J127" s="70">
        <f t="shared" si="4"/>
        <v>12161.25</v>
      </c>
      <c r="K127" s="52" t="s">
        <v>25</v>
      </c>
      <c r="L127" s="52" t="s">
        <v>612</v>
      </c>
      <c r="M127" s="52">
        <v>13832107939</v>
      </c>
      <c r="N127" s="73"/>
    </row>
    <row r="128" spans="1:14" ht="14.25">
      <c r="A128" s="66">
        <v>125</v>
      </c>
      <c r="B128" s="66" t="s">
        <v>560</v>
      </c>
      <c r="C128" s="81" t="s">
        <v>439</v>
      </c>
      <c r="D128" s="70" t="s">
        <v>558</v>
      </c>
      <c r="E128" s="70" t="s">
        <v>632</v>
      </c>
      <c r="F128" s="32"/>
      <c r="G128" s="32" t="s">
        <v>8</v>
      </c>
      <c r="H128" s="32">
        <v>6.24</v>
      </c>
      <c r="I128" s="70">
        <v>300</v>
      </c>
      <c r="J128" s="70">
        <f t="shared" si="4"/>
        <v>1872</v>
      </c>
      <c r="K128" s="52" t="s">
        <v>25</v>
      </c>
      <c r="L128" s="52" t="s">
        <v>612</v>
      </c>
      <c r="M128" s="52">
        <v>13832107939</v>
      </c>
      <c r="N128" s="73"/>
    </row>
    <row r="129" spans="1:14" ht="14.25">
      <c r="A129" s="66">
        <v>126</v>
      </c>
      <c r="B129" s="66" t="s">
        <v>560</v>
      </c>
      <c r="C129" s="81" t="s">
        <v>439</v>
      </c>
      <c r="D129" s="70" t="s">
        <v>633</v>
      </c>
      <c r="E129" s="70" t="s">
        <v>632</v>
      </c>
      <c r="F129" s="32"/>
      <c r="G129" s="32" t="s">
        <v>8</v>
      </c>
      <c r="H129" s="32">
        <v>6.2249999999999996</v>
      </c>
      <c r="I129" s="70">
        <v>300</v>
      </c>
      <c r="J129" s="70">
        <f t="shared" si="4"/>
        <v>1867.5</v>
      </c>
      <c r="K129" s="52" t="s">
        <v>25</v>
      </c>
      <c r="L129" s="52" t="s">
        <v>612</v>
      </c>
      <c r="M129" s="52">
        <v>13832107939</v>
      </c>
      <c r="N129" s="73"/>
    </row>
    <row r="130" spans="1:14" ht="14.25">
      <c r="A130" s="66">
        <v>127</v>
      </c>
      <c r="B130" s="66" t="s">
        <v>560</v>
      </c>
      <c r="C130" s="81" t="s">
        <v>439</v>
      </c>
      <c r="D130" s="70" t="s">
        <v>583</v>
      </c>
      <c r="E130" s="70" t="s">
        <v>632</v>
      </c>
      <c r="F130" s="32"/>
      <c r="G130" s="32" t="s">
        <v>8</v>
      </c>
      <c r="H130" s="32">
        <v>6.2249999999999996</v>
      </c>
      <c r="I130" s="70">
        <v>300</v>
      </c>
      <c r="J130" s="70">
        <f t="shared" si="4"/>
        <v>1867.5</v>
      </c>
      <c r="K130" s="52" t="s">
        <v>25</v>
      </c>
      <c r="L130" s="52" t="s">
        <v>612</v>
      </c>
      <c r="M130" s="52">
        <v>13832107939</v>
      </c>
      <c r="N130" s="73"/>
    </row>
    <row r="131" spans="1:14" ht="14.25">
      <c r="A131" s="66">
        <v>128</v>
      </c>
      <c r="B131" s="66" t="s">
        <v>560</v>
      </c>
      <c r="C131" s="81" t="s">
        <v>439</v>
      </c>
      <c r="D131" s="70" t="s">
        <v>583</v>
      </c>
      <c r="E131" s="70" t="s">
        <v>632</v>
      </c>
      <c r="F131" s="32"/>
      <c r="G131" s="32" t="s">
        <v>8</v>
      </c>
      <c r="H131" s="32">
        <v>6.4450000000000003</v>
      </c>
      <c r="I131" s="70">
        <v>300</v>
      </c>
      <c r="J131" s="70">
        <f t="shared" si="4"/>
        <v>1933.5</v>
      </c>
      <c r="K131" s="52" t="s">
        <v>25</v>
      </c>
      <c r="L131" s="52" t="s">
        <v>612</v>
      </c>
      <c r="M131" s="52">
        <v>13832107939</v>
      </c>
      <c r="N131" s="73"/>
    </row>
    <row r="132" spans="1:14" ht="14.25">
      <c r="A132" s="66">
        <v>129</v>
      </c>
      <c r="B132" s="66" t="s">
        <v>560</v>
      </c>
      <c r="C132" s="81" t="s">
        <v>439</v>
      </c>
      <c r="D132" s="70" t="s">
        <v>619</v>
      </c>
      <c r="E132" s="70" t="s">
        <v>632</v>
      </c>
      <c r="F132" s="32"/>
      <c r="G132" s="32" t="s">
        <v>8</v>
      </c>
      <c r="H132" s="32">
        <v>6.34</v>
      </c>
      <c r="I132" s="70">
        <v>300</v>
      </c>
      <c r="J132" s="70">
        <f t="shared" si="4"/>
        <v>1902</v>
      </c>
      <c r="K132" s="52" t="s">
        <v>25</v>
      </c>
      <c r="L132" s="52" t="s">
        <v>612</v>
      </c>
      <c r="M132" s="52">
        <v>13832107939</v>
      </c>
      <c r="N132" s="73"/>
    </row>
    <row r="133" spans="1:14" ht="14.25">
      <c r="A133" s="66">
        <v>130</v>
      </c>
      <c r="B133" s="66" t="s">
        <v>560</v>
      </c>
      <c r="C133" s="81" t="s">
        <v>439</v>
      </c>
      <c r="D133" s="70" t="s">
        <v>619</v>
      </c>
      <c r="E133" s="70" t="s">
        <v>632</v>
      </c>
      <c r="F133" s="32"/>
      <c r="G133" s="32" t="s">
        <v>8</v>
      </c>
      <c r="H133" s="32">
        <v>6.28</v>
      </c>
      <c r="I133" s="70">
        <v>300</v>
      </c>
      <c r="J133" s="70">
        <f t="shared" si="4"/>
        <v>1884</v>
      </c>
      <c r="K133" s="52" t="s">
        <v>25</v>
      </c>
      <c r="L133" s="52" t="s">
        <v>612</v>
      </c>
      <c r="M133" s="52">
        <v>13832107939</v>
      </c>
      <c r="N133" s="73"/>
    </row>
    <row r="134" spans="1:14" ht="14.25">
      <c r="A134" s="66">
        <v>131</v>
      </c>
      <c r="B134" s="66" t="s">
        <v>560</v>
      </c>
      <c r="C134" s="81" t="s">
        <v>439</v>
      </c>
      <c r="D134" s="70" t="s">
        <v>630</v>
      </c>
      <c r="E134" s="70" t="s">
        <v>632</v>
      </c>
      <c r="F134" s="32"/>
      <c r="G134" s="32" t="s">
        <v>8</v>
      </c>
      <c r="H134" s="32">
        <v>6.05</v>
      </c>
      <c r="I134" s="70">
        <v>300</v>
      </c>
      <c r="J134" s="70">
        <f t="shared" si="4"/>
        <v>1815</v>
      </c>
      <c r="K134" s="52" t="s">
        <v>25</v>
      </c>
      <c r="L134" s="52" t="s">
        <v>612</v>
      </c>
      <c r="M134" s="52">
        <v>13832107939</v>
      </c>
      <c r="N134" s="73"/>
    </row>
    <row r="135" spans="1:14" ht="14.25">
      <c r="A135" s="66">
        <v>132</v>
      </c>
      <c r="B135" s="66" t="s">
        <v>560</v>
      </c>
      <c r="C135" s="81" t="s">
        <v>439</v>
      </c>
      <c r="D135" s="70" t="s">
        <v>630</v>
      </c>
      <c r="E135" s="70" t="s">
        <v>632</v>
      </c>
      <c r="F135" s="32"/>
      <c r="G135" s="32" t="s">
        <v>8</v>
      </c>
      <c r="H135" s="32">
        <v>6.4</v>
      </c>
      <c r="I135" s="70">
        <v>300</v>
      </c>
      <c r="J135" s="70">
        <f t="shared" si="4"/>
        <v>1920</v>
      </c>
      <c r="K135" s="52" t="s">
        <v>25</v>
      </c>
      <c r="L135" s="52" t="s">
        <v>612</v>
      </c>
      <c r="M135" s="52">
        <v>13832107939</v>
      </c>
      <c r="N135" s="73"/>
    </row>
    <row r="136" spans="1:14" ht="14.25">
      <c r="A136" s="66">
        <v>133</v>
      </c>
      <c r="B136" s="66" t="s">
        <v>560</v>
      </c>
      <c r="C136" s="81" t="s">
        <v>439</v>
      </c>
      <c r="D136" s="70" t="s">
        <v>558</v>
      </c>
      <c r="E136" s="70" t="s">
        <v>632</v>
      </c>
      <c r="F136" s="32"/>
      <c r="G136" s="32" t="s">
        <v>8</v>
      </c>
      <c r="H136" s="32">
        <v>6.18</v>
      </c>
      <c r="I136" s="70">
        <v>300</v>
      </c>
      <c r="J136" s="70">
        <f t="shared" si="4"/>
        <v>1854</v>
      </c>
      <c r="K136" s="52" t="s">
        <v>25</v>
      </c>
      <c r="L136" s="52" t="s">
        <v>612</v>
      </c>
      <c r="M136" s="52">
        <v>13832107939</v>
      </c>
      <c r="N136" s="73"/>
    </row>
    <row r="137" spans="1:14" ht="14.25">
      <c r="A137" s="66">
        <v>134</v>
      </c>
      <c r="B137" s="66" t="s">
        <v>560</v>
      </c>
      <c r="C137" s="81" t="s">
        <v>439</v>
      </c>
      <c r="D137" s="70" t="s">
        <v>558</v>
      </c>
      <c r="E137" s="70" t="s">
        <v>632</v>
      </c>
      <c r="F137" s="32"/>
      <c r="G137" s="32" t="s">
        <v>8</v>
      </c>
      <c r="H137" s="32">
        <v>6.48</v>
      </c>
      <c r="I137" s="70">
        <v>300</v>
      </c>
      <c r="J137" s="70">
        <f t="shared" si="4"/>
        <v>1944.0000000000002</v>
      </c>
      <c r="K137" s="52" t="s">
        <v>25</v>
      </c>
      <c r="L137" s="52" t="s">
        <v>612</v>
      </c>
      <c r="M137" s="52">
        <v>13832107939</v>
      </c>
      <c r="N137" s="73"/>
    </row>
    <row r="138" spans="1:14" ht="14.25">
      <c r="A138" s="66">
        <v>135</v>
      </c>
      <c r="B138" s="66" t="s">
        <v>560</v>
      </c>
      <c r="C138" s="81" t="s">
        <v>439</v>
      </c>
      <c r="D138" s="70" t="s">
        <v>620</v>
      </c>
      <c r="E138" s="70" t="s">
        <v>632</v>
      </c>
      <c r="F138" s="32"/>
      <c r="G138" s="32" t="s">
        <v>8</v>
      </c>
      <c r="H138" s="32">
        <v>6.23</v>
      </c>
      <c r="I138" s="70">
        <v>300</v>
      </c>
      <c r="J138" s="70">
        <f t="shared" si="4"/>
        <v>1869.0000000000002</v>
      </c>
      <c r="K138" s="52" t="s">
        <v>25</v>
      </c>
      <c r="L138" s="52" t="s">
        <v>612</v>
      </c>
      <c r="M138" s="52">
        <v>13832107939</v>
      </c>
      <c r="N138" s="73"/>
    </row>
    <row r="139" spans="1:14" ht="14.25">
      <c r="A139" s="66">
        <v>136</v>
      </c>
      <c r="B139" s="66" t="s">
        <v>560</v>
      </c>
      <c r="C139" s="139" t="s">
        <v>634</v>
      </c>
      <c r="D139" s="88">
        <v>41978</v>
      </c>
      <c r="E139" s="48" t="s">
        <v>24</v>
      </c>
      <c r="F139" s="48"/>
      <c r="G139" s="48" t="s">
        <v>8</v>
      </c>
      <c r="H139" s="47">
        <v>2.9129999999999998</v>
      </c>
      <c r="I139" s="47">
        <v>800</v>
      </c>
      <c r="J139" s="48">
        <f t="shared" ref="J139:J153" si="5">I139*H139</f>
        <v>2330.3999999999996</v>
      </c>
      <c r="K139" s="49" t="s">
        <v>25</v>
      </c>
      <c r="L139" s="49" t="s">
        <v>261</v>
      </c>
      <c r="M139" s="89">
        <v>17732305201</v>
      </c>
      <c r="N139" s="73"/>
    </row>
    <row r="140" spans="1:14" ht="14.25">
      <c r="A140" s="66">
        <v>137</v>
      </c>
      <c r="B140" s="66" t="s">
        <v>560</v>
      </c>
      <c r="C140" s="33" t="s">
        <v>634</v>
      </c>
      <c r="D140" s="90">
        <v>43226</v>
      </c>
      <c r="E140" s="33" t="s">
        <v>635</v>
      </c>
      <c r="F140" s="49"/>
      <c r="G140" s="33" t="s">
        <v>73</v>
      </c>
      <c r="H140" s="33">
        <v>1</v>
      </c>
      <c r="I140" s="33">
        <v>3100</v>
      </c>
      <c r="J140" s="39">
        <f t="shared" si="5"/>
        <v>3100</v>
      </c>
      <c r="K140" s="49" t="s">
        <v>25</v>
      </c>
      <c r="L140" s="49" t="s">
        <v>261</v>
      </c>
      <c r="M140" s="89">
        <v>17732305201</v>
      </c>
      <c r="N140" s="73"/>
    </row>
    <row r="141" spans="1:14" ht="14.25">
      <c r="A141" s="66">
        <v>138</v>
      </c>
      <c r="B141" s="66" t="s">
        <v>560</v>
      </c>
      <c r="C141" s="46" t="s">
        <v>440</v>
      </c>
      <c r="D141" s="91">
        <v>43289</v>
      </c>
      <c r="E141" s="49" t="s">
        <v>24</v>
      </c>
      <c r="F141" s="49"/>
      <c r="G141" s="49" t="s">
        <v>8</v>
      </c>
      <c r="H141" s="46">
        <v>0.32</v>
      </c>
      <c r="I141" s="46">
        <v>1500</v>
      </c>
      <c r="J141" s="49">
        <f t="shared" si="5"/>
        <v>480</v>
      </c>
      <c r="K141" s="49" t="s">
        <v>25</v>
      </c>
      <c r="L141" s="49" t="s">
        <v>261</v>
      </c>
      <c r="M141" s="89">
        <v>17732305201</v>
      </c>
      <c r="N141" s="73"/>
    </row>
    <row r="142" spans="1:14" ht="14.25">
      <c r="A142" s="66">
        <v>139</v>
      </c>
      <c r="B142" s="66" t="s">
        <v>560</v>
      </c>
      <c r="C142" s="49" t="s">
        <v>840</v>
      </c>
      <c r="D142" s="90">
        <v>43027</v>
      </c>
      <c r="E142" s="33" t="s">
        <v>24</v>
      </c>
      <c r="F142" s="49"/>
      <c r="G142" s="33" t="s">
        <v>8</v>
      </c>
      <c r="H142" s="33">
        <v>0.81799999999999995</v>
      </c>
      <c r="I142" s="33">
        <v>1300</v>
      </c>
      <c r="J142" s="33">
        <f t="shared" si="5"/>
        <v>1063.3999999999999</v>
      </c>
      <c r="K142" s="49" t="s">
        <v>25</v>
      </c>
      <c r="L142" s="49" t="s">
        <v>261</v>
      </c>
      <c r="M142" s="89">
        <v>17732305201</v>
      </c>
      <c r="N142" s="73"/>
    </row>
    <row r="143" spans="1:14" ht="14.25">
      <c r="A143" s="66">
        <v>140</v>
      </c>
      <c r="B143" s="66" t="s">
        <v>560</v>
      </c>
      <c r="C143" s="49" t="s">
        <v>841</v>
      </c>
      <c r="D143" s="90">
        <v>43219</v>
      </c>
      <c r="E143" s="39" t="s">
        <v>24</v>
      </c>
      <c r="F143" s="49"/>
      <c r="G143" s="39" t="s">
        <v>8</v>
      </c>
      <c r="H143" s="58">
        <v>2.2000000000000002</v>
      </c>
      <c r="I143" s="58">
        <v>1400</v>
      </c>
      <c r="J143" s="39">
        <f t="shared" si="5"/>
        <v>3080.0000000000005</v>
      </c>
      <c r="K143" s="49" t="s">
        <v>25</v>
      </c>
      <c r="L143" s="49" t="s">
        <v>261</v>
      </c>
      <c r="M143" s="89">
        <v>17732305201</v>
      </c>
      <c r="N143" s="73"/>
    </row>
    <row r="144" spans="1:14" ht="14.25">
      <c r="A144" s="66">
        <v>141</v>
      </c>
      <c r="B144" s="66" t="s">
        <v>560</v>
      </c>
      <c r="C144" s="49" t="s">
        <v>840</v>
      </c>
      <c r="D144" s="90">
        <v>43225</v>
      </c>
      <c r="E144" s="39" t="s">
        <v>19</v>
      </c>
      <c r="F144" s="49"/>
      <c r="G144" s="39" t="s">
        <v>8</v>
      </c>
      <c r="H144" s="58">
        <v>2.0699999999999998</v>
      </c>
      <c r="I144" s="58">
        <v>1400</v>
      </c>
      <c r="J144" s="39">
        <f t="shared" si="5"/>
        <v>2898</v>
      </c>
      <c r="K144" s="49" t="s">
        <v>25</v>
      </c>
      <c r="L144" s="49" t="s">
        <v>261</v>
      </c>
      <c r="M144" s="89">
        <v>17732305201</v>
      </c>
      <c r="N144" s="73"/>
    </row>
    <row r="145" spans="1:14" ht="14.25">
      <c r="A145" s="66">
        <v>142</v>
      </c>
      <c r="B145" s="66" t="s">
        <v>560</v>
      </c>
      <c r="C145" s="49" t="s">
        <v>260</v>
      </c>
      <c r="D145" s="92">
        <v>43026</v>
      </c>
      <c r="E145" s="39" t="s">
        <v>24</v>
      </c>
      <c r="F145" s="49"/>
      <c r="G145" s="39" t="s">
        <v>8</v>
      </c>
      <c r="H145" s="58">
        <v>1.38</v>
      </c>
      <c r="I145" s="58">
        <v>1300</v>
      </c>
      <c r="J145" s="39">
        <f t="shared" si="5"/>
        <v>1793.9999999999998</v>
      </c>
      <c r="K145" s="49" t="s">
        <v>25</v>
      </c>
      <c r="L145" s="49" t="s">
        <v>261</v>
      </c>
      <c r="M145" s="89">
        <v>17732305201</v>
      </c>
      <c r="N145" s="73"/>
    </row>
    <row r="146" spans="1:14" ht="14.25">
      <c r="A146" s="66">
        <v>143</v>
      </c>
      <c r="B146" s="66" t="s">
        <v>560</v>
      </c>
      <c r="C146" s="49" t="s">
        <v>260</v>
      </c>
      <c r="D146" s="92">
        <v>43160</v>
      </c>
      <c r="E146" s="39" t="s">
        <v>24</v>
      </c>
      <c r="F146" s="49"/>
      <c r="G146" s="39" t="s">
        <v>8</v>
      </c>
      <c r="H146" s="58">
        <v>7.12</v>
      </c>
      <c r="I146" s="58">
        <v>1400</v>
      </c>
      <c r="J146" s="39">
        <f t="shared" si="5"/>
        <v>9968</v>
      </c>
      <c r="K146" s="49" t="s">
        <v>25</v>
      </c>
      <c r="L146" s="49" t="s">
        <v>261</v>
      </c>
      <c r="M146" s="89">
        <v>17732305201</v>
      </c>
      <c r="N146" s="73"/>
    </row>
    <row r="147" spans="1:14" ht="14.25">
      <c r="A147" s="66">
        <v>144</v>
      </c>
      <c r="B147" s="66" t="s">
        <v>560</v>
      </c>
      <c r="C147" s="49" t="s">
        <v>260</v>
      </c>
      <c r="D147" s="92">
        <v>43167</v>
      </c>
      <c r="E147" s="39" t="s">
        <v>24</v>
      </c>
      <c r="F147" s="49"/>
      <c r="G147" s="39" t="s">
        <v>8</v>
      </c>
      <c r="H147" s="58">
        <v>6.54</v>
      </c>
      <c r="I147" s="58">
        <v>1400</v>
      </c>
      <c r="J147" s="39">
        <f t="shared" si="5"/>
        <v>9156</v>
      </c>
      <c r="K147" s="49" t="s">
        <v>25</v>
      </c>
      <c r="L147" s="49" t="s">
        <v>261</v>
      </c>
      <c r="M147" s="89">
        <v>17732305201</v>
      </c>
      <c r="N147" s="73"/>
    </row>
    <row r="148" spans="1:14" ht="14.25">
      <c r="A148" s="66">
        <v>145</v>
      </c>
      <c r="B148" s="66" t="s">
        <v>560</v>
      </c>
      <c r="C148" s="49" t="s">
        <v>260</v>
      </c>
      <c r="D148" s="92">
        <v>43171</v>
      </c>
      <c r="E148" s="39" t="s">
        <v>24</v>
      </c>
      <c r="F148" s="49"/>
      <c r="G148" s="39" t="s">
        <v>8</v>
      </c>
      <c r="H148" s="58">
        <v>6.23</v>
      </c>
      <c r="I148" s="58">
        <v>1400</v>
      </c>
      <c r="J148" s="39">
        <f t="shared" si="5"/>
        <v>8722</v>
      </c>
      <c r="K148" s="49" t="s">
        <v>25</v>
      </c>
      <c r="L148" s="49" t="s">
        <v>261</v>
      </c>
      <c r="M148" s="89">
        <v>17732305201</v>
      </c>
      <c r="N148" s="73"/>
    </row>
    <row r="149" spans="1:14">
      <c r="A149" s="66">
        <v>146</v>
      </c>
      <c r="B149" s="66" t="s">
        <v>560</v>
      </c>
      <c r="C149" s="49" t="s">
        <v>260</v>
      </c>
      <c r="D149" s="92">
        <v>43174</v>
      </c>
      <c r="E149" s="39" t="s">
        <v>24</v>
      </c>
      <c r="F149" s="49"/>
      <c r="G149" s="39" t="s">
        <v>8</v>
      </c>
      <c r="H149" s="58">
        <v>2.92</v>
      </c>
      <c r="I149" s="58">
        <v>1400</v>
      </c>
      <c r="J149" s="39">
        <f t="shared" si="5"/>
        <v>4088</v>
      </c>
      <c r="K149" s="49" t="s">
        <v>25</v>
      </c>
      <c r="L149" s="49" t="s">
        <v>261</v>
      </c>
      <c r="M149" s="89">
        <v>17732305201</v>
      </c>
      <c r="N149" s="46"/>
    </row>
    <row r="150" spans="1:14">
      <c r="A150" s="66">
        <v>147</v>
      </c>
      <c r="B150" s="66" t="s">
        <v>560</v>
      </c>
      <c r="C150" s="49" t="s">
        <v>260</v>
      </c>
      <c r="D150" s="92">
        <v>43200</v>
      </c>
      <c r="E150" s="39" t="s">
        <v>24</v>
      </c>
      <c r="F150" s="49"/>
      <c r="G150" s="39" t="s">
        <v>8</v>
      </c>
      <c r="H150" s="58">
        <v>5.0999999999999996</v>
      </c>
      <c r="I150" s="58">
        <v>1400</v>
      </c>
      <c r="J150" s="39">
        <f t="shared" si="5"/>
        <v>7139.9999999999991</v>
      </c>
      <c r="K150" s="49" t="s">
        <v>25</v>
      </c>
      <c r="L150" s="49" t="s">
        <v>261</v>
      </c>
      <c r="M150" s="89">
        <v>17732305201</v>
      </c>
      <c r="N150" s="46"/>
    </row>
    <row r="151" spans="1:14">
      <c r="A151" s="66">
        <v>148</v>
      </c>
      <c r="B151" s="66" t="s">
        <v>560</v>
      </c>
      <c r="C151" s="49" t="s">
        <v>260</v>
      </c>
      <c r="D151" s="92">
        <v>43254</v>
      </c>
      <c r="E151" s="39" t="s">
        <v>24</v>
      </c>
      <c r="F151" s="46"/>
      <c r="G151" s="39" t="s">
        <v>8</v>
      </c>
      <c r="H151" s="58">
        <v>2.54</v>
      </c>
      <c r="I151" s="58">
        <v>1600</v>
      </c>
      <c r="J151" s="39">
        <f t="shared" si="5"/>
        <v>4064</v>
      </c>
      <c r="K151" s="49" t="s">
        <v>25</v>
      </c>
      <c r="L151" s="49" t="s">
        <v>261</v>
      </c>
      <c r="M151" s="89">
        <v>17732305201</v>
      </c>
      <c r="N151" s="46"/>
    </row>
    <row r="152" spans="1:14">
      <c r="A152" s="66">
        <v>149</v>
      </c>
      <c r="B152" s="66" t="s">
        <v>560</v>
      </c>
      <c r="C152" s="49" t="s">
        <v>260</v>
      </c>
      <c r="D152" s="92">
        <v>43289</v>
      </c>
      <c r="E152" s="49" t="s">
        <v>24</v>
      </c>
      <c r="F152" s="49"/>
      <c r="G152" s="49" t="s">
        <v>8</v>
      </c>
      <c r="H152" s="46">
        <v>8.39</v>
      </c>
      <c r="I152" s="46">
        <v>1500</v>
      </c>
      <c r="J152" s="49">
        <f t="shared" si="5"/>
        <v>12585</v>
      </c>
      <c r="K152" s="49" t="s">
        <v>25</v>
      </c>
      <c r="L152" s="49" t="s">
        <v>261</v>
      </c>
      <c r="M152" s="89">
        <v>17732305201</v>
      </c>
      <c r="N152" s="46"/>
    </row>
    <row r="153" spans="1:14">
      <c r="A153" s="66">
        <v>150</v>
      </c>
      <c r="B153" s="66" t="s">
        <v>560</v>
      </c>
      <c r="C153" s="49" t="s">
        <v>260</v>
      </c>
      <c r="D153" s="91">
        <v>43290</v>
      </c>
      <c r="E153" s="49" t="s">
        <v>24</v>
      </c>
      <c r="F153" s="46"/>
      <c r="G153" s="49" t="s">
        <v>8</v>
      </c>
      <c r="H153" s="46">
        <v>8.2200000000000006</v>
      </c>
      <c r="I153" s="46">
        <v>1500</v>
      </c>
      <c r="J153" s="49">
        <f t="shared" si="5"/>
        <v>12330.000000000002</v>
      </c>
      <c r="K153" s="49" t="s">
        <v>25</v>
      </c>
      <c r="L153" s="49" t="s">
        <v>261</v>
      </c>
      <c r="M153" s="89">
        <v>17732305201</v>
      </c>
      <c r="N153" s="46"/>
    </row>
    <row r="154" spans="1:14">
      <c r="A154" s="66">
        <v>151</v>
      </c>
      <c r="B154" s="66" t="s">
        <v>560</v>
      </c>
      <c r="C154" s="49" t="s">
        <v>260</v>
      </c>
      <c r="D154" s="91">
        <v>43233</v>
      </c>
      <c r="E154" s="46" t="s">
        <v>636</v>
      </c>
      <c r="F154" s="46"/>
      <c r="G154" s="49" t="s">
        <v>8</v>
      </c>
      <c r="H154" s="46">
        <v>78</v>
      </c>
      <c r="I154" s="165">
        <v>1550</v>
      </c>
      <c r="J154" s="167">
        <v>324802.5</v>
      </c>
      <c r="K154" s="49" t="s">
        <v>25</v>
      </c>
      <c r="L154" s="49" t="s">
        <v>261</v>
      </c>
      <c r="M154" s="89">
        <v>17732305201</v>
      </c>
      <c r="N154" s="46"/>
    </row>
    <row r="155" spans="1:14">
      <c r="A155" s="66">
        <v>152</v>
      </c>
      <c r="B155" s="66" t="s">
        <v>560</v>
      </c>
      <c r="C155" s="49" t="s">
        <v>260</v>
      </c>
      <c r="D155" s="91">
        <v>43275</v>
      </c>
      <c r="E155" s="46" t="s">
        <v>637</v>
      </c>
      <c r="F155" s="46"/>
      <c r="G155" s="49" t="s">
        <v>8</v>
      </c>
      <c r="H155" s="46">
        <v>139.38999999999999</v>
      </c>
      <c r="I155" s="166"/>
      <c r="J155" s="168"/>
      <c r="K155" s="49" t="s">
        <v>25</v>
      </c>
      <c r="L155" s="49" t="s">
        <v>261</v>
      </c>
      <c r="M155" s="89">
        <v>17732305201</v>
      </c>
      <c r="N155" s="46"/>
    </row>
    <row r="156" spans="1:14">
      <c r="A156" s="66">
        <v>153</v>
      </c>
      <c r="B156" s="66" t="s">
        <v>560</v>
      </c>
      <c r="C156" s="49" t="s">
        <v>260</v>
      </c>
      <c r="D156" s="91">
        <v>43336</v>
      </c>
      <c r="E156" s="49" t="s">
        <v>24</v>
      </c>
      <c r="F156" s="46"/>
      <c r="G156" s="49" t="s">
        <v>8</v>
      </c>
      <c r="H156" s="46">
        <v>8.15</v>
      </c>
      <c r="I156" s="46">
        <v>1500</v>
      </c>
      <c r="J156" s="49">
        <f t="shared" ref="J156:J166" si="6">I156*H156</f>
        <v>12225</v>
      </c>
      <c r="K156" s="49" t="s">
        <v>25</v>
      </c>
      <c r="L156" s="49" t="s">
        <v>261</v>
      </c>
      <c r="M156" s="89">
        <v>17732305201</v>
      </c>
      <c r="N156" s="46"/>
    </row>
    <row r="157" spans="1:14">
      <c r="A157" s="66">
        <v>154</v>
      </c>
      <c r="B157" s="66" t="s">
        <v>560</v>
      </c>
      <c r="C157" s="49" t="s">
        <v>260</v>
      </c>
      <c r="D157" s="91">
        <v>43339</v>
      </c>
      <c r="E157" s="49" t="s">
        <v>24</v>
      </c>
      <c r="F157" s="46"/>
      <c r="G157" s="49" t="s">
        <v>8</v>
      </c>
      <c r="H157" s="46">
        <v>17</v>
      </c>
      <c r="I157" s="46">
        <v>1500</v>
      </c>
      <c r="J157" s="49">
        <f t="shared" si="6"/>
        <v>25500</v>
      </c>
      <c r="K157" s="49" t="s">
        <v>25</v>
      </c>
      <c r="L157" s="49" t="s">
        <v>261</v>
      </c>
      <c r="M157" s="89">
        <v>17732305201</v>
      </c>
      <c r="N157" s="46"/>
    </row>
    <row r="158" spans="1:14">
      <c r="A158" s="66">
        <v>155</v>
      </c>
      <c r="B158" s="66" t="s">
        <v>560</v>
      </c>
      <c r="C158" s="49" t="s">
        <v>260</v>
      </c>
      <c r="D158" s="91">
        <v>43367</v>
      </c>
      <c r="E158" s="49" t="s">
        <v>24</v>
      </c>
      <c r="F158" s="46"/>
      <c r="G158" s="49" t="s">
        <v>8</v>
      </c>
      <c r="H158" s="46">
        <v>17.64</v>
      </c>
      <c r="I158" s="46">
        <v>1500</v>
      </c>
      <c r="J158" s="49">
        <f t="shared" si="6"/>
        <v>26460</v>
      </c>
      <c r="K158" s="49" t="s">
        <v>25</v>
      </c>
      <c r="L158" s="49" t="s">
        <v>261</v>
      </c>
      <c r="M158" s="89">
        <v>17732305201</v>
      </c>
      <c r="N158" s="46"/>
    </row>
    <row r="159" spans="1:14">
      <c r="A159" s="66">
        <v>156</v>
      </c>
      <c r="B159" s="66" t="s">
        <v>560</v>
      </c>
      <c r="C159" s="49" t="s">
        <v>260</v>
      </c>
      <c r="D159" s="91">
        <v>43373</v>
      </c>
      <c r="E159" s="49" t="s">
        <v>638</v>
      </c>
      <c r="F159" s="46"/>
      <c r="G159" s="49" t="s">
        <v>8</v>
      </c>
      <c r="H159" s="46">
        <v>13.34</v>
      </c>
      <c r="I159" s="46">
        <v>800</v>
      </c>
      <c r="J159" s="49">
        <f t="shared" si="6"/>
        <v>10672</v>
      </c>
      <c r="K159" s="49" t="s">
        <v>25</v>
      </c>
      <c r="L159" s="49" t="s">
        <v>261</v>
      </c>
      <c r="M159" s="89">
        <v>17732305201</v>
      </c>
      <c r="N159" s="46"/>
    </row>
    <row r="160" spans="1:14">
      <c r="A160" s="66">
        <v>157</v>
      </c>
      <c r="B160" s="66" t="s">
        <v>560</v>
      </c>
      <c r="C160" s="49" t="s">
        <v>260</v>
      </c>
      <c r="D160" s="91">
        <v>43394</v>
      </c>
      <c r="E160" s="49" t="s">
        <v>24</v>
      </c>
      <c r="F160" s="46"/>
      <c r="G160" s="49" t="s">
        <v>8</v>
      </c>
      <c r="H160" s="46">
        <v>12.61</v>
      </c>
      <c r="I160" s="46">
        <v>1500</v>
      </c>
      <c r="J160" s="49">
        <f t="shared" si="6"/>
        <v>18915</v>
      </c>
      <c r="K160" s="49" t="s">
        <v>25</v>
      </c>
      <c r="L160" s="49" t="s">
        <v>261</v>
      </c>
      <c r="M160" s="89">
        <v>17732305201</v>
      </c>
      <c r="N160" s="46"/>
    </row>
    <row r="161" spans="1:14">
      <c r="A161" s="66">
        <v>158</v>
      </c>
      <c r="B161" s="66" t="s">
        <v>560</v>
      </c>
      <c r="C161" s="49" t="s">
        <v>260</v>
      </c>
      <c r="D161" s="91">
        <v>43403</v>
      </c>
      <c r="E161" s="49" t="s">
        <v>24</v>
      </c>
      <c r="F161" s="49"/>
      <c r="G161" s="49" t="s">
        <v>8</v>
      </c>
      <c r="H161" s="46">
        <v>17.239999999999998</v>
      </c>
      <c r="I161" s="46">
        <v>1500</v>
      </c>
      <c r="J161" s="49">
        <f t="shared" si="6"/>
        <v>25859.999999999996</v>
      </c>
      <c r="K161" s="49" t="s">
        <v>25</v>
      </c>
      <c r="L161" s="49" t="s">
        <v>261</v>
      </c>
      <c r="M161" s="89">
        <v>17732305201</v>
      </c>
      <c r="N161" s="46"/>
    </row>
    <row r="162" spans="1:14">
      <c r="A162" s="66">
        <v>159</v>
      </c>
      <c r="B162" s="66" t="s">
        <v>560</v>
      </c>
      <c r="C162" s="49" t="s">
        <v>260</v>
      </c>
      <c r="D162" s="169">
        <v>43393</v>
      </c>
      <c r="E162" s="49" t="s">
        <v>24</v>
      </c>
      <c r="F162" s="49"/>
      <c r="G162" s="49" t="s">
        <v>8</v>
      </c>
      <c r="H162" s="46">
        <v>33.51</v>
      </c>
      <c r="I162" s="46">
        <v>1500</v>
      </c>
      <c r="J162" s="49">
        <f t="shared" si="6"/>
        <v>50265</v>
      </c>
      <c r="K162" s="49" t="s">
        <v>25</v>
      </c>
      <c r="L162" s="49" t="s">
        <v>261</v>
      </c>
      <c r="M162" s="89">
        <v>17732305201</v>
      </c>
      <c r="N162" s="46"/>
    </row>
    <row r="163" spans="1:14">
      <c r="A163" s="66">
        <v>160</v>
      </c>
      <c r="B163" s="66" t="s">
        <v>560</v>
      </c>
      <c r="C163" s="49" t="s">
        <v>260</v>
      </c>
      <c r="D163" s="166"/>
      <c r="E163" s="49" t="s">
        <v>639</v>
      </c>
      <c r="F163" s="49"/>
      <c r="G163" s="49" t="s">
        <v>8</v>
      </c>
      <c r="H163" s="46">
        <v>19.7</v>
      </c>
      <c r="I163" s="46">
        <v>1000</v>
      </c>
      <c r="J163" s="49">
        <f t="shared" si="6"/>
        <v>19700</v>
      </c>
      <c r="K163" s="49" t="s">
        <v>25</v>
      </c>
      <c r="L163" s="49" t="s">
        <v>261</v>
      </c>
      <c r="M163" s="89">
        <v>17732305201</v>
      </c>
      <c r="N163" s="46"/>
    </row>
    <row r="164" spans="1:14">
      <c r="A164" s="66">
        <v>161</v>
      </c>
      <c r="B164" s="66" t="s">
        <v>560</v>
      </c>
      <c r="C164" s="49" t="s">
        <v>260</v>
      </c>
      <c r="D164" s="91">
        <v>43414</v>
      </c>
      <c r="E164" s="49" t="s">
        <v>24</v>
      </c>
      <c r="F164" s="49"/>
      <c r="G164" s="49" t="s">
        <v>8</v>
      </c>
      <c r="H164" s="46">
        <v>15</v>
      </c>
      <c r="I164" s="46"/>
      <c r="J164" s="49">
        <f t="shared" si="6"/>
        <v>0</v>
      </c>
      <c r="K164" s="49" t="s">
        <v>25</v>
      </c>
      <c r="L164" s="49" t="s">
        <v>261</v>
      </c>
      <c r="M164" s="89">
        <v>17732305201</v>
      </c>
      <c r="N164" s="46"/>
    </row>
    <row r="165" spans="1:14">
      <c r="A165" s="66">
        <v>162</v>
      </c>
      <c r="B165" s="66" t="s">
        <v>560</v>
      </c>
      <c r="C165" s="49" t="s">
        <v>260</v>
      </c>
      <c r="D165" s="169">
        <v>43415</v>
      </c>
      <c r="E165" s="49" t="s">
        <v>640</v>
      </c>
      <c r="F165" s="49"/>
      <c r="G165" s="49" t="s">
        <v>8</v>
      </c>
      <c r="H165" s="46">
        <v>8.3699999999999992</v>
      </c>
      <c r="I165" s="46">
        <v>800</v>
      </c>
      <c r="J165" s="49">
        <f t="shared" si="6"/>
        <v>6695.9999999999991</v>
      </c>
      <c r="K165" s="49" t="s">
        <v>25</v>
      </c>
      <c r="L165" s="49" t="s">
        <v>261</v>
      </c>
      <c r="M165" s="89">
        <v>17732305201</v>
      </c>
      <c r="N165" s="46"/>
    </row>
    <row r="166" spans="1:14">
      <c r="A166" s="66">
        <v>163</v>
      </c>
      <c r="B166" s="66" t="s">
        <v>560</v>
      </c>
      <c r="C166" s="49" t="s">
        <v>260</v>
      </c>
      <c r="D166" s="170"/>
      <c r="E166" s="49" t="s">
        <v>24</v>
      </c>
      <c r="F166" s="49"/>
      <c r="G166" s="49" t="s">
        <v>8</v>
      </c>
      <c r="H166" s="46">
        <v>22.53</v>
      </c>
      <c r="I166" s="46">
        <v>1300</v>
      </c>
      <c r="J166" s="49">
        <f t="shared" si="6"/>
        <v>29289</v>
      </c>
      <c r="K166" s="49" t="s">
        <v>25</v>
      </c>
      <c r="L166" s="49" t="s">
        <v>261</v>
      </c>
      <c r="M166" s="89">
        <v>17732305201</v>
      </c>
      <c r="N166" s="46"/>
    </row>
    <row r="167" spans="1:14" ht="14.25">
      <c r="A167" s="66">
        <v>164</v>
      </c>
      <c r="B167" s="66" t="s">
        <v>560</v>
      </c>
      <c r="C167" s="66" t="s">
        <v>613</v>
      </c>
      <c r="D167" s="66" t="s">
        <v>614</v>
      </c>
      <c r="E167" s="66" t="s">
        <v>24</v>
      </c>
      <c r="F167" s="66" t="s">
        <v>243</v>
      </c>
      <c r="G167" s="66" t="s">
        <v>8</v>
      </c>
      <c r="H167" s="66">
        <v>0.35</v>
      </c>
      <c r="I167" s="66">
        <v>1400</v>
      </c>
      <c r="J167" s="66">
        <v>490</v>
      </c>
      <c r="K167" s="66" t="s">
        <v>25</v>
      </c>
      <c r="L167" s="66" t="s">
        <v>615</v>
      </c>
      <c r="M167" s="66">
        <v>18631172669</v>
      </c>
      <c r="N167" s="73"/>
    </row>
    <row r="168" spans="1:14" ht="14.25">
      <c r="A168" s="13"/>
      <c r="B168" s="13" t="s">
        <v>616</v>
      </c>
      <c r="C168" s="13" t="s">
        <v>617</v>
      </c>
      <c r="D168" s="13"/>
      <c r="E168" s="13"/>
      <c r="F168" s="13" t="s">
        <v>47</v>
      </c>
      <c r="G168" s="13" t="s">
        <v>618</v>
      </c>
      <c r="H168" s="13"/>
      <c r="I168" s="14" t="s">
        <v>48</v>
      </c>
      <c r="J168" s="163">
        <v>43626</v>
      </c>
      <c r="K168" s="163"/>
      <c r="L168" s="15"/>
      <c r="M168" s="15"/>
      <c r="N168" s="15"/>
    </row>
  </sheetData>
  <mergeCells count="7">
    <mergeCell ref="J168:K168"/>
    <mergeCell ref="A2:N2"/>
    <mergeCell ref="A1:N1"/>
    <mergeCell ref="I154:I155"/>
    <mergeCell ref="J154:J155"/>
    <mergeCell ref="D162:D163"/>
    <mergeCell ref="D165:D166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topLeftCell="A28" workbookViewId="0">
      <selection sqref="A1:N149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43.5" customHeight="1">
      <c r="A1" s="172" t="s">
        <v>744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2.25" customHeight="1">
      <c r="A2" s="171" t="s">
        <v>861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46" t="s">
        <v>0</v>
      </c>
      <c r="B3" s="47" t="s">
        <v>745</v>
      </c>
      <c r="C3" s="47" t="s">
        <v>862</v>
      </c>
      <c r="D3" s="47" t="s">
        <v>842</v>
      </c>
      <c r="E3" s="48" t="s">
        <v>863</v>
      </c>
      <c r="F3" s="48" t="s">
        <v>843</v>
      </c>
      <c r="G3" s="48" t="s">
        <v>864</v>
      </c>
      <c r="H3" s="47" t="s">
        <v>844</v>
      </c>
      <c r="I3" s="47" t="s">
        <v>865</v>
      </c>
      <c r="J3" s="48" t="s">
        <v>845</v>
      </c>
      <c r="K3" s="48" t="s">
        <v>746</v>
      </c>
      <c r="L3" s="48" t="s">
        <v>866</v>
      </c>
      <c r="M3" s="48" t="s">
        <v>846</v>
      </c>
      <c r="N3" s="47" t="s">
        <v>867</v>
      </c>
    </row>
    <row r="4" spans="1:14">
      <c r="A4" s="46">
        <v>1</v>
      </c>
      <c r="B4" s="46" t="s">
        <v>218</v>
      </c>
      <c r="C4" s="130" t="s">
        <v>675</v>
      </c>
      <c r="D4" s="131">
        <v>43398</v>
      </c>
      <c r="E4" s="130" t="s">
        <v>676</v>
      </c>
      <c r="F4" s="49" t="s">
        <v>35</v>
      </c>
      <c r="G4" s="130" t="s">
        <v>677</v>
      </c>
      <c r="H4" s="130">
        <v>7</v>
      </c>
      <c r="I4" s="130">
        <v>6000</v>
      </c>
      <c r="J4" s="130">
        <v>42000</v>
      </c>
      <c r="K4" s="130" t="s">
        <v>74</v>
      </c>
      <c r="L4" s="130" t="s">
        <v>678</v>
      </c>
      <c r="M4" s="130">
        <v>18937171355</v>
      </c>
      <c r="N4" s="93"/>
    </row>
    <row r="5" spans="1:14">
      <c r="A5" s="46">
        <v>2</v>
      </c>
      <c r="B5" s="46" t="s">
        <v>218</v>
      </c>
      <c r="C5" s="130" t="s">
        <v>675</v>
      </c>
      <c r="D5" s="131">
        <v>43398</v>
      </c>
      <c r="E5" s="130" t="s">
        <v>679</v>
      </c>
      <c r="F5" s="49" t="s">
        <v>35</v>
      </c>
      <c r="G5" s="130" t="s">
        <v>680</v>
      </c>
      <c r="H5" s="130">
        <v>2</v>
      </c>
      <c r="I5" s="130">
        <f>J5/2</f>
        <v>30395.200000000001</v>
      </c>
      <c r="J5" s="130">
        <v>60790.400000000001</v>
      </c>
      <c r="K5" s="130" t="s">
        <v>74</v>
      </c>
      <c r="L5" s="130" t="s">
        <v>678</v>
      </c>
      <c r="M5" s="130">
        <v>18937171355</v>
      </c>
      <c r="N5" s="93"/>
    </row>
    <row r="6" spans="1:14" ht="24">
      <c r="A6" s="46">
        <v>3</v>
      </c>
      <c r="B6" s="46" t="s">
        <v>218</v>
      </c>
      <c r="C6" s="130" t="s">
        <v>675</v>
      </c>
      <c r="D6" s="131">
        <v>43398</v>
      </c>
      <c r="E6" s="96" t="s">
        <v>382</v>
      </c>
      <c r="F6" s="33" t="s">
        <v>681</v>
      </c>
      <c r="G6" s="130" t="s">
        <v>208</v>
      </c>
      <c r="H6" s="130">
        <v>2</v>
      </c>
      <c r="I6" s="130">
        <f>J6/2</f>
        <v>9500</v>
      </c>
      <c r="J6" s="130">
        <v>19000</v>
      </c>
      <c r="K6" s="130" t="s">
        <v>74</v>
      </c>
      <c r="L6" s="130" t="s">
        <v>678</v>
      </c>
      <c r="M6" s="130">
        <v>18937171355</v>
      </c>
      <c r="N6" s="93"/>
    </row>
    <row r="7" spans="1:14">
      <c r="A7" s="46">
        <v>4</v>
      </c>
      <c r="B7" s="46" t="s">
        <v>218</v>
      </c>
      <c r="C7" s="130" t="s">
        <v>675</v>
      </c>
      <c r="D7" s="131">
        <v>43398</v>
      </c>
      <c r="E7" s="96" t="s">
        <v>682</v>
      </c>
      <c r="F7" s="96" t="s">
        <v>683</v>
      </c>
      <c r="G7" s="130" t="s">
        <v>175</v>
      </c>
      <c r="H7" s="130">
        <v>40</v>
      </c>
      <c r="I7" s="130">
        <v>91.11</v>
      </c>
      <c r="J7" s="130">
        <f>I7*H7</f>
        <v>3644.4</v>
      </c>
      <c r="K7" s="130" t="s">
        <v>74</v>
      </c>
      <c r="L7" s="130" t="s">
        <v>678</v>
      </c>
      <c r="M7" s="130">
        <v>18937171355</v>
      </c>
      <c r="N7" s="93"/>
    </row>
    <row r="8" spans="1:14">
      <c r="A8" s="46">
        <v>5</v>
      </c>
      <c r="B8" s="46" t="s">
        <v>218</v>
      </c>
      <c r="C8" s="119" t="s">
        <v>847</v>
      </c>
      <c r="D8" s="119" t="s">
        <v>848</v>
      </c>
      <c r="E8" s="119" t="s">
        <v>53</v>
      </c>
      <c r="F8" s="49" t="s">
        <v>35</v>
      </c>
      <c r="G8" s="119" t="s">
        <v>8</v>
      </c>
      <c r="H8" s="119">
        <v>1.5</v>
      </c>
      <c r="I8" s="119">
        <v>4650</v>
      </c>
      <c r="J8" s="119">
        <f>H8*I8</f>
        <v>6975</v>
      </c>
      <c r="K8" s="119" t="s">
        <v>25</v>
      </c>
      <c r="L8" s="119" t="s">
        <v>849</v>
      </c>
      <c r="M8" s="119">
        <v>18738090328</v>
      </c>
      <c r="N8" s="93"/>
    </row>
    <row r="9" spans="1:14">
      <c r="A9" s="46">
        <v>6</v>
      </c>
      <c r="B9" s="46" t="s">
        <v>218</v>
      </c>
      <c r="C9" s="49" t="s">
        <v>716</v>
      </c>
      <c r="D9" s="46" t="s">
        <v>717</v>
      </c>
      <c r="E9" s="49" t="s">
        <v>718</v>
      </c>
      <c r="F9" s="49" t="s">
        <v>35</v>
      </c>
      <c r="G9" s="49" t="s">
        <v>8</v>
      </c>
      <c r="H9" s="46">
        <v>0.3</v>
      </c>
      <c r="I9" s="46">
        <v>1900</v>
      </c>
      <c r="J9" s="49">
        <f>H9*I9</f>
        <v>570</v>
      </c>
      <c r="K9" s="49" t="s">
        <v>25</v>
      </c>
      <c r="L9" s="49" t="s">
        <v>719</v>
      </c>
      <c r="M9" s="89">
        <v>15892126531</v>
      </c>
      <c r="N9" s="93"/>
    </row>
    <row r="10" spans="1:14">
      <c r="A10" s="46">
        <v>7</v>
      </c>
      <c r="B10" s="46" t="s">
        <v>218</v>
      </c>
      <c r="C10" s="49" t="s">
        <v>716</v>
      </c>
      <c r="D10" s="46" t="s">
        <v>747</v>
      </c>
      <c r="E10" s="49" t="s">
        <v>748</v>
      </c>
      <c r="F10" s="49" t="s">
        <v>35</v>
      </c>
      <c r="G10" s="49" t="s">
        <v>8</v>
      </c>
      <c r="H10" s="46">
        <v>0.2</v>
      </c>
      <c r="I10" s="46">
        <v>1900</v>
      </c>
      <c r="J10" s="49">
        <f>H10*I10</f>
        <v>380</v>
      </c>
      <c r="K10" s="49" t="s">
        <v>25</v>
      </c>
      <c r="L10" s="49" t="s">
        <v>719</v>
      </c>
      <c r="M10" s="89">
        <v>15892126531</v>
      </c>
      <c r="N10" s="93"/>
    </row>
    <row r="11" spans="1:14">
      <c r="A11" s="46">
        <v>8</v>
      </c>
      <c r="B11" s="46" t="s">
        <v>218</v>
      </c>
      <c r="C11" s="49" t="s">
        <v>716</v>
      </c>
      <c r="D11" s="46" t="s">
        <v>850</v>
      </c>
      <c r="E11" s="49" t="s">
        <v>748</v>
      </c>
      <c r="F11" s="49" t="s">
        <v>35</v>
      </c>
      <c r="G11" s="49" t="s">
        <v>8</v>
      </c>
      <c r="H11" s="46">
        <v>1.5</v>
      </c>
      <c r="I11" s="46">
        <v>1900</v>
      </c>
      <c r="J11" s="49">
        <f>H11*I11</f>
        <v>2850</v>
      </c>
      <c r="K11" s="49" t="s">
        <v>25</v>
      </c>
      <c r="L11" s="49" t="s">
        <v>719</v>
      </c>
      <c r="M11" s="89">
        <v>15892126531</v>
      </c>
      <c r="N11" s="93"/>
    </row>
    <row r="12" spans="1:14">
      <c r="A12" s="46">
        <v>9</v>
      </c>
      <c r="B12" s="46" t="s">
        <v>218</v>
      </c>
      <c r="C12" s="46" t="s">
        <v>318</v>
      </c>
      <c r="D12" s="46" t="s">
        <v>851</v>
      </c>
      <c r="E12" s="49" t="s">
        <v>411</v>
      </c>
      <c r="F12" s="49" t="s">
        <v>35</v>
      </c>
      <c r="G12" s="49" t="s">
        <v>8</v>
      </c>
      <c r="H12" s="46">
        <v>30</v>
      </c>
      <c r="I12" s="46">
        <v>1300</v>
      </c>
      <c r="J12" s="49">
        <f>I12*H12</f>
        <v>39000</v>
      </c>
      <c r="K12" s="49" t="s">
        <v>25</v>
      </c>
      <c r="L12" s="49" t="s">
        <v>219</v>
      </c>
      <c r="M12" s="49">
        <v>18330107741</v>
      </c>
      <c r="N12" s="46" t="s">
        <v>852</v>
      </c>
    </row>
    <row r="13" spans="1:14">
      <c r="A13" s="46">
        <v>10</v>
      </c>
      <c r="B13" s="46" t="s">
        <v>218</v>
      </c>
      <c r="C13" s="46" t="s">
        <v>318</v>
      </c>
      <c r="D13" s="46" t="s">
        <v>851</v>
      </c>
      <c r="E13" s="49" t="s">
        <v>441</v>
      </c>
      <c r="F13" s="49" t="s">
        <v>35</v>
      </c>
      <c r="G13" s="49" t="s">
        <v>150</v>
      </c>
      <c r="H13" s="46">
        <v>140</v>
      </c>
      <c r="I13" s="46">
        <v>25</v>
      </c>
      <c r="J13" s="49">
        <f>H13*I13</f>
        <v>3500</v>
      </c>
      <c r="K13" s="49" t="s">
        <v>25</v>
      </c>
      <c r="L13" s="49" t="s">
        <v>219</v>
      </c>
      <c r="M13" s="49">
        <v>18330107741</v>
      </c>
      <c r="N13" s="46"/>
    </row>
    <row r="14" spans="1:14">
      <c r="A14" s="46">
        <v>11</v>
      </c>
      <c r="B14" s="46" t="s">
        <v>218</v>
      </c>
      <c r="C14" s="95" t="s">
        <v>695</v>
      </c>
      <c r="D14" s="112" t="s">
        <v>868</v>
      </c>
      <c r="E14" s="95" t="s">
        <v>869</v>
      </c>
      <c r="F14" s="49" t="s">
        <v>35</v>
      </c>
      <c r="G14" s="95" t="s">
        <v>8</v>
      </c>
      <c r="H14" s="112">
        <v>3</v>
      </c>
      <c r="I14" s="112">
        <v>1800</v>
      </c>
      <c r="J14" s="95">
        <f>I14*H14</f>
        <v>5400</v>
      </c>
      <c r="K14" s="95" t="s">
        <v>25</v>
      </c>
      <c r="L14" s="95" t="s">
        <v>696</v>
      </c>
      <c r="M14" s="95">
        <v>13610624353</v>
      </c>
      <c r="N14" s="46"/>
    </row>
    <row r="15" spans="1:14">
      <c r="A15" s="46">
        <v>12</v>
      </c>
      <c r="B15" s="46" t="s">
        <v>218</v>
      </c>
      <c r="C15" s="49" t="s">
        <v>853</v>
      </c>
      <c r="D15" s="46" t="s">
        <v>851</v>
      </c>
      <c r="E15" s="49" t="s">
        <v>438</v>
      </c>
      <c r="F15" s="49" t="s">
        <v>854</v>
      </c>
      <c r="G15" s="49" t="s">
        <v>8</v>
      </c>
      <c r="H15" s="46">
        <v>4</v>
      </c>
      <c r="I15" s="46">
        <v>1800</v>
      </c>
      <c r="J15" s="49">
        <f>I15*H15</f>
        <v>7200</v>
      </c>
      <c r="K15" s="49" t="s">
        <v>25</v>
      </c>
      <c r="L15" s="49" t="s">
        <v>855</v>
      </c>
      <c r="M15" s="49">
        <v>13240207999</v>
      </c>
      <c r="N15" s="94"/>
    </row>
    <row r="16" spans="1:14">
      <c r="A16" s="46">
        <v>13</v>
      </c>
      <c r="B16" s="46" t="s">
        <v>218</v>
      </c>
      <c r="C16" s="49" t="s">
        <v>279</v>
      </c>
      <c r="D16" s="46" t="s">
        <v>870</v>
      </c>
      <c r="E16" s="49" t="s">
        <v>438</v>
      </c>
      <c r="F16" s="49" t="s">
        <v>197</v>
      </c>
      <c r="G16" s="49" t="s">
        <v>8</v>
      </c>
      <c r="H16" s="46">
        <v>0</v>
      </c>
      <c r="I16" s="46">
        <v>0</v>
      </c>
      <c r="J16" s="49">
        <v>0</v>
      </c>
      <c r="K16" s="49" t="s">
        <v>25</v>
      </c>
      <c r="L16" s="49" t="s">
        <v>220</v>
      </c>
      <c r="M16" s="49">
        <v>18994242196</v>
      </c>
      <c r="N16" s="86"/>
    </row>
    <row r="17" spans="1:14">
      <c r="A17" s="46">
        <v>14</v>
      </c>
      <c r="B17" s="46" t="s">
        <v>218</v>
      </c>
      <c r="C17" s="67" t="s">
        <v>749</v>
      </c>
      <c r="D17" s="67" t="s">
        <v>871</v>
      </c>
      <c r="E17" s="86" t="s">
        <v>750</v>
      </c>
      <c r="F17" s="49" t="s">
        <v>35</v>
      </c>
      <c r="G17" s="67" t="s">
        <v>872</v>
      </c>
      <c r="H17" s="67">
        <v>11.44</v>
      </c>
      <c r="I17" s="67">
        <v>1200</v>
      </c>
      <c r="J17" s="67">
        <f>H17*I17</f>
        <v>13728</v>
      </c>
      <c r="K17" s="86" t="s">
        <v>751</v>
      </c>
      <c r="L17" s="86" t="s">
        <v>873</v>
      </c>
      <c r="M17" s="67">
        <v>18198014161</v>
      </c>
      <c r="N17" s="46"/>
    </row>
    <row r="18" spans="1:14">
      <c r="A18" s="46">
        <v>15</v>
      </c>
      <c r="B18" s="46" t="s">
        <v>218</v>
      </c>
      <c r="C18" s="67" t="s">
        <v>749</v>
      </c>
      <c r="D18" s="67" t="s">
        <v>874</v>
      </c>
      <c r="E18" s="86" t="s">
        <v>750</v>
      </c>
      <c r="F18" s="49" t="s">
        <v>35</v>
      </c>
      <c r="G18" s="67" t="s">
        <v>872</v>
      </c>
      <c r="H18" s="67">
        <v>13.37</v>
      </c>
      <c r="I18" s="67">
        <v>1200</v>
      </c>
      <c r="J18" s="67">
        <v>16104</v>
      </c>
      <c r="K18" s="86" t="s">
        <v>751</v>
      </c>
      <c r="L18" s="86" t="s">
        <v>873</v>
      </c>
      <c r="M18" s="67">
        <v>18198014161</v>
      </c>
      <c r="N18" s="46"/>
    </row>
    <row r="19" spans="1:14">
      <c r="A19" s="46">
        <v>16</v>
      </c>
      <c r="B19" s="46" t="s">
        <v>218</v>
      </c>
      <c r="C19" s="67" t="s">
        <v>749</v>
      </c>
      <c r="D19" s="46" t="s">
        <v>856</v>
      </c>
      <c r="E19" s="86" t="s">
        <v>750</v>
      </c>
      <c r="F19" s="49" t="s">
        <v>35</v>
      </c>
      <c r="G19" s="67" t="s">
        <v>872</v>
      </c>
      <c r="H19" s="46">
        <v>15.35</v>
      </c>
      <c r="I19" s="46">
        <v>1400</v>
      </c>
      <c r="J19" s="49">
        <f t="shared" ref="J19:J25" si="0">H19*I19</f>
        <v>21490</v>
      </c>
      <c r="K19" s="86" t="s">
        <v>751</v>
      </c>
      <c r="L19" s="86" t="s">
        <v>873</v>
      </c>
      <c r="M19" s="67">
        <v>18198014161</v>
      </c>
      <c r="N19" s="46"/>
    </row>
    <row r="20" spans="1:14">
      <c r="A20" s="46">
        <v>17</v>
      </c>
      <c r="B20" s="46" t="s">
        <v>218</v>
      </c>
      <c r="C20" s="67" t="s">
        <v>749</v>
      </c>
      <c r="D20" s="46" t="s">
        <v>875</v>
      </c>
      <c r="E20" s="86" t="s">
        <v>750</v>
      </c>
      <c r="F20" s="49" t="s">
        <v>35</v>
      </c>
      <c r="G20" s="67" t="s">
        <v>872</v>
      </c>
      <c r="H20" s="46">
        <v>4.88</v>
      </c>
      <c r="I20" s="46">
        <v>1400</v>
      </c>
      <c r="J20" s="49">
        <f t="shared" si="0"/>
        <v>6832</v>
      </c>
      <c r="K20" s="86" t="s">
        <v>751</v>
      </c>
      <c r="L20" s="86" t="s">
        <v>873</v>
      </c>
      <c r="M20" s="67">
        <v>18198014161</v>
      </c>
      <c r="N20" s="46"/>
    </row>
    <row r="21" spans="1:14">
      <c r="A21" s="46">
        <v>18</v>
      </c>
      <c r="B21" s="46" t="s">
        <v>218</v>
      </c>
      <c r="C21" s="67" t="s">
        <v>749</v>
      </c>
      <c r="D21" s="46" t="s">
        <v>752</v>
      </c>
      <c r="E21" s="86" t="s">
        <v>750</v>
      </c>
      <c r="F21" s="49" t="s">
        <v>35</v>
      </c>
      <c r="G21" s="67" t="s">
        <v>872</v>
      </c>
      <c r="H21" s="46">
        <v>2.21</v>
      </c>
      <c r="I21" s="46">
        <v>1600</v>
      </c>
      <c r="J21" s="49">
        <f t="shared" si="0"/>
        <v>3536</v>
      </c>
      <c r="K21" s="86" t="s">
        <v>751</v>
      </c>
      <c r="L21" s="86" t="s">
        <v>873</v>
      </c>
      <c r="M21" s="67">
        <v>18198014161</v>
      </c>
      <c r="N21" s="46"/>
    </row>
    <row r="22" spans="1:14">
      <c r="A22" s="46">
        <v>19</v>
      </c>
      <c r="B22" s="46" t="s">
        <v>218</v>
      </c>
      <c r="C22" s="67" t="s">
        <v>749</v>
      </c>
      <c r="D22" s="46" t="s">
        <v>753</v>
      </c>
      <c r="E22" s="86" t="s">
        <v>750</v>
      </c>
      <c r="F22" s="49" t="s">
        <v>35</v>
      </c>
      <c r="G22" s="67" t="s">
        <v>872</v>
      </c>
      <c r="H22" s="46">
        <v>5.17</v>
      </c>
      <c r="I22" s="46">
        <v>1600</v>
      </c>
      <c r="J22" s="49">
        <f t="shared" si="0"/>
        <v>8272</v>
      </c>
      <c r="K22" s="86" t="s">
        <v>751</v>
      </c>
      <c r="L22" s="86" t="s">
        <v>873</v>
      </c>
      <c r="M22" s="67">
        <v>18198014161</v>
      </c>
      <c r="N22" s="46"/>
    </row>
    <row r="23" spans="1:14">
      <c r="A23" s="46">
        <v>20</v>
      </c>
      <c r="B23" s="46" t="s">
        <v>218</v>
      </c>
      <c r="C23" s="67" t="s">
        <v>749</v>
      </c>
      <c r="D23" s="46" t="s">
        <v>857</v>
      </c>
      <c r="E23" s="86" t="s">
        <v>750</v>
      </c>
      <c r="F23" s="49" t="s">
        <v>35</v>
      </c>
      <c r="G23" s="67" t="s">
        <v>872</v>
      </c>
      <c r="H23" s="46">
        <v>5.59</v>
      </c>
      <c r="I23" s="46">
        <v>1600</v>
      </c>
      <c r="J23" s="49">
        <f t="shared" si="0"/>
        <v>8944</v>
      </c>
      <c r="K23" s="86" t="s">
        <v>751</v>
      </c>
      <c r="L23" s="86" t="s">
        <v>873</v>
      </c>
      <c r="M23" s="67">
        <v>18198014161</v>
      </c>
      <c r="N23" s="46"/>
    </row>
    <row r="24" spans="1:14">
      <c r="A24" s="46">
        <v>21</v>
      </c>
      <c r="B24" s="46" t="s">
        <v>218</v>
      </c>
      <c r="C24" s="67" t="s">
        <v>749</v>
      </c>
      <c r="D24" s="46" t="s">
        <v>876</v>
      </c>
      <c r="E24" s="86" t="s">
        <v>750</v>
      </c>
      <c r="F24" s="49" t="s">
        <v>35</v>
      </c>
      <c r="G24" s="67" t="s">
        <v>872</v>
      </c>
      <c r="H24" s="46">
        <v>10.41</v>
      </c>
      <c r="I24" s="46">
        <v>1900</v>
      </c>
      <c r="J24" s="49">
        <f t="shared" si="0"/>
        <v>19779</v>
      </c>
      <c r="K24" s="86" t="s">
        <v>751</v>
      </c>
      <c r="L24" s="86" t="s">
        <v>873</v>
      </c>
      <c r="M24" s="67">
        <v>18198014161</v>
      </c>
      <c r="N24" s="46"/>
    </row>
    <row r="25" spans="1:14">
      <c r="A25" s="46">
        <v>22</v>
      </c>
      <c r="B25" s="46" t="s">
        <v>218</v>
      </c>
      <c r="C25" s="67" t="s">
        <v>749</v>
      </c>
      <c r="D25" s="46" t="s">
        <v>754</v>
      </c>
      <c r="E25" s="86" t="s">
        <v>750</v>
      </c>
      <c r="F25" s="49" t="s">
        <v>35</v>
      </c>
      <c r="G25" s="67" t="s">
        <v>872</v>
      </c>
      <c r="H25" s="46">
        <v>4.0599999999999996</v>
      </c>
      <c r="I25" s="46">
        <v>2000</v>
      </c>
      <c r="J25" s="95">
        <f t="shared" si="0"/>
        <v>8119.9999999999991</v>
      </c>
      <c r="K25" s="86" t="s">
        <v>751</v>
      </c>
      <c r="L25" s="86" t="s">
        <v>873</v>
      </c>
      <c r="M25" s="67">
        <v>18198014161</v>
      </c>
      <c r="N25" s="46"/>
    </row>
    <row r="26" spans="1:14">
      <c r="A26" s="46">
        <v>23</v>
      </c>
      <c r="B26" s="46" t="s">
        <v>218</v>
      </c>
      <c r="C26" s="67" t="s">
        <v>749</v>
      </c>
      <c r="D26" s="46" t="s">
        <v>858</v>
      </c>
      <c r="E26" s="86" t="s">
        <v>750</v>
      </c>
      <c r="F26" s="49" t="s">
        <v>35</v>
      </c>
      <c r="G26" s="67" t="s">
        <v>872</v>
      </c>
      <c r="H26" s="46">
        <f>J26/I26</f>
        <v>5.82</v>
      </c>
      <c r="I26" s="46">
        <v>2000</v>
      </c>
      <c r="J26" s="95">
        <v>11640</v>
      </c>
      <c r="K26" s="86" t="s">
        <v>751</v>
      </c>
      <c r="L26" s="86" t="s">
        <v>873</v>
      </c>
      <c r="M26" s="67">
        <v>18198014161</v>
      </c>
      <c r="N26" s="46"/>
    </row>
    <row r="27" spans="1:14">
      <c r="A27" s="46">
        <v>24</v>
      </c>
      <c r="B27" s="46" t="s">
        <v>218</v>
      </c>
      <c r="C27" s="67" t="s">
        <v>749</v>
      </c>
      <c r="D27" s="46" t="s">
        <v>755</v>
      </c>
      <c r="E27" s="86" t="s">
        <v>750</v>
      </c>
      <c r="F27" s="49" t="s">
        <v>35</v>
      </c>
      <c r="G27" s="67" t="s">
        <v>872</v>
      </c>
      <c r="H27" s="46">
        <v>5.46</v>
      </c>
      <c r="I27" s="46">
        <v>2100</v>
      </c>
      <c r="J27" s="95">
        <f>H27*I27</f>
        <v>11466</v>
      </c>
      <c r="K27" s="86" t="s">
        <v>751</v>
      </c>
      <c r="L27" s="86" t="s">
        <v>873</v>
      </c>
      <c r="M27" s="67">
        <v>18198014161</v>
      </c>
      <c r="N27" s="46"/>
    </row>
    <row r="28" spans="1:14">
      <c r="A28" s="46">
        <v>25</v>
      </c>
      <c r="B28" s="46" t="s">
        <v>218</v>
      </c>
      <c r="C28" s="67" t="s">
        <v>749</v>
      </c>
      <c r="D28" s="46" t="s">
        <v>877</v>
      </c>
      <c r="E28" s="86" t="s">
        <v>750</v>
      </c>
      <c r="F28" s="49" t="s">
        <v>35</v>
      </c>
      <c r="G28" s="67" t="s">
        <v>872</v>
      </c>
      <c r="H28" s="46">
        <v>6.35</v>
      </c>
      <c r="I28" s="46">
        <v>2100</v>
      </c>
      <c r="J28" s="49">
        <v>13335</v>
      </c>
      <c r="K28" s="86" t="s">
        <v>751</v>
      </c>
      <c r="L28" s="86" t="s">
        <v>873</v>
      </c>
      <c r="M28" s="67">
        <v>18198014161</v>
      </c>
      <c r="N28" s="46"/>
    </row>
    <row r="29" spans="1:14">
      <c r="A29" s="46">
        <v>26</v>
      </c>
      <c r="B29" s="46" t="s">
        <v>218</v>
      </c>
      <c r="C29" s="67" t="s">
        <v>749</v>
      </c>
      <c r="D29" s="46" t="s">
        <v>878</v>
      </c>
      <c r="E29" s="86" t="s">
        <v>750</v>
      </c>
      <c r="F29" s="49" t="s">
        <v>35</v>
      </c>
      <c r="G29" s="67" t="s">
        <v>872</v>
      </c>
      <c r="H29" s="46">
        <v>4.17</v>
      </c>
      <c r="I29" s="46">
        <v>1600</v>
      </c>
      <c r="J29" s="49">
        <f>H29*I29</f>
        <v>6672</v>
      </c>
      <c r="K29" s="86" t="s">
        <v>751</v>
      </c>
      <c r="L29" s="86" t="s">
        <v>873</v>
      </c>
      <c r="M29" s="67">
        <v>18198014161</v>
      </c>
      <c r="N29" s="46"/>
    </row>
    <row r="30" spans="1:14">
      <c r="A30" s="46">
        <v>27</v>
      </c>
      <c r="B30" s="46" t="s">
        <v>218</v>
      </c>
      <c r="C30" s="49" t="s">
        <v>721</v>
      </c>
      <c r="D30" s="195" t="s">
        <v>44</v>
      </c>
      <c r="E30" s="196" t="s">
        <v>321</v>
      </c>
      <c r="F30" s="49" t="s">
        <v>197</v>
      </c>
      <c r="G30" s="49" t="s">
        <v>8</v>
      </c>
      <c r="H30" s="195">
        <v>8.5399999999999991</v>
      </c>
      <c r="I30" s="195">
        <v>1500</v>
      </c>
      <c r="J30" s="195">
        <v>12810</v>
      </c>
      <c r="K30" s="49" t="s">
        <v>25</v>
      </c>
      <c r="L30" s="49" t="s">
        <v>722</v>
      </c>
      <c r="M30" s="49">
        <v>18635695671</v>
      </c>
      <c r="N30" s="46"/>
    </row>
    <row r="31" spans="1:14">
      <c r="A31" s="46">
        <v>28</v>
      </c>
      <c r="B31" s="46" t="s">
        <v>218</v>
      </c>
      <c r="C31" s="49" t="s">
        <v>721</v>
      </c>
      <c r="D31" s="195" t="s">
        <v>723</v>
      </c>
      <c r="E31" s="196" t="s">
        <v>53</v>
      </c>
      <c r="F31" s="49" t="s">
        <v>197</v>
      </c>
      <c r="G31" s="49" t="s">
        <v>8</v>
      </c>
      <c r="H31" s="195">
        <v>9.42</v>
      </c>
      <c r="I31" s="195">
        <v>1660</v>
      </c>
      <c r="J31" s="195">
        <v>15637</v>
      </c>
      <c r="K31" s="49" t="s">
        <v>25</v>
      </c>
      <c r="L31" s="49" t="s">
        <v>722</v>
      </c>
      <c r="M31" s="49">
        <v>18635695671</v>
      </c>
      <c r="N31" s="46"/>
    </row>
    <row r="32" spans="1:14">
      <c r="A32" s="46">
        <v>29</v>
      </c>
      <c r="B32" s="46" t="s">
        <v>218</v>
      </c>
      <c r="C32" s="49" t="s">
        <v>721</v>
      </c>
      <c r="D32" s="195" t="s">
        <v>724</v>
      </c>
      <c r="E32" s="196" t="s">
        <v>725</v>
      </c>
      <c r="F32" s="49">
        <v>609</v>
      </c>
      <c r="G32" s="49" t="s">
        <v>8</v>
      </c>
      <c r="H32" s="195">
        <v>42.04</v>
      </c>
      <c r="I32" s="195">
        <v>1500</v>
      </c>
      <c r="J32" s="195">
        <v>63060</v>
      </c>
      <c r="K32" s="49" t="s">
        <v>25</v>
      </c>
      <c r="L32" s="49" t="s">
        <v>722</v>
      </c>
      <c r="M32" s="49">
        <v>18635695671</v>
      </c>
      <c r="N32" s="46"/>
    </row>
    <row r="33" spans="1:14">
      <c r="A33" s="46">
        <v>30</v>
      </c>
      <c r="B33" s="46" t="s">
        <v>218</v>
      </c>
      <c r="C33" s="49" t="s">
        <v>721</v>
      </c>
      <c r="D33" s="195" t="s">
        <v>726</v>
      </c>
      <c r="E33" s="196" t="s">
        <v>321</v>
      </c>
      <c r="F33" s="49" t="s">
        <v>197</v>
      </c>
      <c r="G33" s="49" t="s">
        <v>8</v>
      </c>
      <c r="H33" s="195">
        <v>12.02</v>
      </c>
      <c r="I33" s="195">
        <v>1600</v>
      </c>
      <c r="J33" s="195">
        <v>19236</v>
      </c>
      <c r="K33" s="49" t="s">
        <v>25</v>
      </c>
      <c r="L33" s="49" t="s">
        <v>722</v>
      </c>
      <c r="M33" s="49">
        <v>18635695671</v>
      </c>
      <c r="N33" s="46"/>
    </row>
    <row r="34" spans="1:14">
      <c r="A34" s="46">
        <v>31</v>
      </c>
      <c r="B34" s="46" t="s">
        <v>218</v>
      </c>
      <c r="C34" s="49" t="s">
        <v>721</v>
      </c>
      <c r="D34" s="195" t="s">
        <v>727</v>
      </c>
      <c r="E34" s="196" t="s">
        <v>321</v>
      </c>
      <c r="F34" s="49" t="s">
        <v>197</v>
      </c>
      <c r="G34" s="49" t="s">
        <v>8</v>
      </c>
      <c r="H34" s="195">
        <v>12</v>
      </c>
      <c r="I34" s="195">
        <v>1600</v>
      </c>
      <c r="J34" s="195">
        <v>19200</v>
      </c>
      <c r="K34" s="49" t="s">
        <v>25</v>
      </c>
      <c r="L34" s="49" t="s">
        <v>722</v>
      </c>
      <c r="M34" s="49">
        <v>18635695671</v>
      </c>
      <c r="N34" s="46"/>
    </row>
    <row r="35" spans="1:14">
      <c r="A35" s="46">
        <v>32</v>
      </c>
      <c r="B35" s="46" t="s">
        <v>218</v>
      </c>
      <c r="C35" s="49" t="s">
        <v>721</v>
      </c>
      <c r="D35" s="195" t="s">
        <v>620</v>
      </c>
      <c r="E35" s="196" t="s">
        <v>321</v>
      </c>
      <c r="F35" s="49" t="s">
        <v>197</v>
      </c>
      <c r="G35" s="49" t="s">
        <v>8</v>
      </c>
      <c r="H35" s="46">
        <v>12.4</v>
      </c>
      <c r="I35" s="195">
        <v>1600</v>
      </c>
      <c r="J35" s="195">
        <f t="shared" ref="J35:J36" si="1">I35*H35</f>
        <v>19840</v>
      </c>
      <c r="K35" s="49" t="s">
        <v>25</v>
      </c>
      <c r="L35" s="49" t="s">
        <v>722</v>
      </c>
      <c r="M35" s="49">
        <v>18635695671</v>
      </c>
      <c r="N35" s="46"/>
    </row>
    <row r="36" spans="1:14">
      <c r="A36" s="46">
        <v>33</v>
      </c>
      <c r="B36" s="46" t="s">
        <v>218</v>
      </c>
      <c r="C36" s="49" t="s">
        <v>721</v>
      </c>
      <c r="D36" s="46" t="s">
        <v>728</v>
      </c>
      <c r="E36" s="49" t="s">
        <v>604</v>
      </c>
      <c r="F36" s="49" t="s">
        <v>35</v>
      </c>
      <c r="G36" s="49" t="s">
        <v>8</v>
      </c>
      <c r="H36" s="46">
        <v>12.3</v>
      </c>
      <c r="I36" s="195">
        <v>1600</v>
      </c>
      <c r="J36" s="195">
        <f t="shared" si="1"/>
        <v>19680</v>
      </c>
      <c r="K36" s="49" t="s">
        <v>25</v>
      </c>
      <c r="L36" s="49" t="s">
        <v>722</v>
      </c>
      <c r="M36" s="49">
        <v>18635695671</v>
      </c>
      <c r="N36" s="46"/>
    </row>
    <row r="37" spans="1:14">
      <c r="B37" s="2" t="s">
        <v>879</v>
      </c>
      <c r="F37" s="2" t="s">
        <v>880</v>
      </c>
      <c r="L37" s="2" t="s">
        <v>756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5"/>
  <sheetViews>
    <sheetView topLeftCell="A148" workbookViewId="0">
      <selection sqref="A1:N578"/>
    </sheetView>
  </sheetViews>
  <sheetFormatPr defaultColWidth="9" defaultRowHeight="13.5"/>
  <cols>
    <col min="1" max="1" width="5.5" style="3" customWidth="1"/>
    <col min="2" max="2" width="8.5" style="3" customWidth="1"/>
    <col min="3" max="3" width="41.75" style="5" customWidth="1"/>
    <col min="4" max="4" width="16.25" style="3" customWidth="1"/>
    <col min="5" max="5" width="14.125" style="3" customWidth="1"/>
    <col min="6" max="6" width="17.75" style="3" customWidth="1"/>
    <col min="7" max="7" width="9" style="3"/>
    <col min="8" max="8" width="7.625" style="3" customWidth="1"/>
    <col min="9" max="9" width="10" style="6" customWidth="1"/>
    <col min="10" max="10" width="11.375" style="6" customWidth="1"/>
    <col min="11" max="11" width="11.125" style="3" customWidth="1"/>
    <col min="12" max="12" width="10.625" style="3" customWidth="1"/>
    <col min="13" max="13" width="11.75" style="3" customWidth="1"/>
    <col min="14" max="14" width="13.125" style="3" customWidth="1"/>
    <col min="15" max="16384" width="9" style="3"/>
  </cols>
  <sheetData>
    <row r="1" spans="1:14" ht="43.5" customHeight="1">
      <c r="A1" s="173" t="s">
        <v>262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2.25" customHeight="1">
      <c r="A2" s="174" t="s">
        <v>54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s="4" customFormat="1" ht="24.95" customHeight="1">
      <c r="A3" s="51" t="s">
        <v>0</v>
      </c>
      <c r="B3" s="54" t="s">
        <v>55</v>
      </c>
      <c r="C3" s="54" t="s">
        <v>56</v>
      </c>
      <c r="D3" s="54" t="s">
        <v>57</v>
      </c>
      <c r="E3" s="55" t="s">
        <v>58</v>
      </c>
      <c r="F3" s="55" t="s">
        <v>59</v>
      </c>
      <c r="G3" s="55" t="s">
        <v>60</v>
      </c>
      <c r="H3" s="54" t="s">
        <v>61</v>
      </c>
      <c r="I3" s="54" t="s">
        <v>62</v>
      </c>
      <c r="J3" s="55" t="s">
        <v>63</v>
      </c>
      <c r="K3" s="55" t="s">
        <v>64</v>
      </c>
      <c r="L3" s="55" t="s">
        <v>65</v>
      </c>
      <c r="M3" s="55" t="s">
        <v>66</v>
      </c>
      <c r="N3" s="54" t="s">
        <v>67</v>
      </c>
    </row>
    <row r="4" spans="1:14" s="4" customFormat="1" ht="24.95" customHeight="1">
      <c r="A4" s="51">
        <v>1</v>
      </c>
      <c r="B4" s="51" t="s">
        <v>68</v>
      </c>
      <c r="C4" s="52" t="s">
        <v>69</v>
      </c>
      <c r="D4" s="51" t="s">
        <v>70</v>
      </c>
      <c r="E4" s="100" t="s">
        <v>71</v>
      </c>
      <c r="F4" s="100" t="s">
        <v>72</v>
      </c>
      <c r="G4" s="51" t="s">
        <v>73</v>
      </c>
      <c r="H4" s="52">
        <v>1</v>
      </c>
      <c r="I4" s="101">
        <v>3782450</v>
      </c>
      <c r="J4" s="96">
        <v>3782450</v>
      </c>
      <c r="K4" s="52" t="s">
        <v>263</v>
      </c>
      <c r="L4" s="102" t="s">
        <v>75</v>
      </c>
      <c r="M4" s="102">
        <v>13994274751</v>
      </c>
      <c r="N4" s="51"/>
    </row>
    <row r="5" spans="1:14" s="4" customFormat="1" ht="24.95" customHeight="1">
      <c r="A5" s="51">
        <v>2</v>
      </c>
      <c r="B5" s="51" t="s">
        <v>68</v>
      </c>
      <c r="C5" s="52" t="s">
        <v>69</v>
      </c>
      <c r="D5" s="51" t="s">
        <v>70</v>
      </c>
      <c r="E5" s="100" t="s">
        <v>71</v>
      </c>
      <c r="F5" s="100" t="s">
        <v>76</v>
      </c>
      <c r="G5" s="51" t="s">
        <v>73</v>
      </c>
      <c r="H5" s="52">
        <v>1</v>
      </c>
      <c r="I5" s="101">
        <v>4646520</v>
      </c>
      <c r="J5" s="96">
        <v>4646520</v>
      </c>
      <c r="K5" s="52" t="s">
        <v>263</v>
      </c>
      <c r="L5" s="102" t="s">
        <v>75</v>
      </c>
      <c r="M5" s="102">
        <v>13994274751</v>
      </c>
      <c r="N5" s="51"/>
    </row>
    <row r="6" spans="1:14" s="4" customFormat="1" ht="24.95" customHeight="1">
      <c r="A6" s="51">
        <v>3</v>
      </c>
      <c r="B6" s="51" t="s">
        <v>68</v>
      </c>
      <c r="C6" s="52" t="s">
        <v>859</v>
      </c>
      <c r="D6" s="51" t="s">
        <v>70</v>
      </c>
      <c r="E6" s="100" t="s">
        <v>71</v>
      </c>
      <c r="F6" s="100" t="s">
        <v>77</v>
      </c>
      <c r="G6" s="51" t="s">
        <v>73</v>
      </c>
      <c r="H6" s="52">
        <v>1</v>
      </c>
      <c r="I6" s="101">
        <v>3316000</v>
      </c>
      <c r="J6" s="96">
        <v>3316000</v>
      </c>
      <c r="K6" s="52" t="s">
        <v>263</v>
      </c>
      <c r="L6" s="102" t="s">
        <v>75</v>
      </c>
      <c r="M6" s="102">
        <v>13994274751</v>
      </c>
      <c r="N6" s="51"/>
    </row>
    <row r="7" spans="1:14" s="4" customFormat="1" ht="24.95" customHeight="1">
      <c r="A7" s="51">
        <v>4</v>
      </c>
      <c r="B7" s="51" t="s">
        <v>68</v>
      </c>
      <c r="C7" s="96" t="s">
        <v>190</v>
      </c>
      <c r="D7" s="51" t="s">
        <v>191</v>
      </c>
      <c r="E7" s="96" t="s">
        <v>192</v>
      </c>
      <c r="F7" s="96"/>
      <c r="G7" s="96" t="s">
        <v>8</v>
      </c>
      <c r="H7" s="96">
        <v>19.190000000000001</v>
      </c>
      <c r="I7" s="96">
        <v>1800</v>
      </c>
      <c r="J7" s="96">
        <v>34542</v>
      </c>
      <c r="K7" s="52" t="s">
        <v>25</v>
      </c>
      <c r="L7" s="96" t="s">
        <v>193</v>
      </c>
      <c r="M7" s="96">
        <v>13603567207</v>
      </c>
      <c r="N7" s="96"/>
    </row>
    <row r="8" spans="1:14" s="4" customFormat="1" ht="24.95" customHeight="1">
      <c r="A8" s="51">
        <v>5</v>
      </c>
      <c r="B8" s="51" t="s">
        <v>68</v>
      </c>
      <c r="C8" s="52" t="s">
        <v>78</v>
      </c>
      <c r="D8" s="51" t="s">
        <v>70</v>
      </c>
      <c r="E8" s="100" t="s">
        <v>79</v>
      </c>
      <c r="F8" s="100" t="s">
        <v>80</v>
      </c>
      <c r="G8" s="51" t="s">
        <v>73</v>
      </c>
      <c r="H8" s="52">
        <v>1</v>
      </c>
      <c r="I8" s="101">
        <v>3410.4</v>
      </c>
      <c r="J8" s="96">
        <v>3410.4</v>
      </c>
      <c r="K8" s="52" t="s">
        <v>74</v>
      </c>
      <c r="L8" s="102" t="s">
        <v>81</v>
      </c>
      <c r="M8" s="102">
        <v>15834044896</v>
      </c>
      <c r="N8" s="51"/>
    </row>
    <row r="9" spans="1:14" s="4" customFormat="1" ht="24.95" customHeight="1">
      <c r="A9" s="51">
        <v>6</v>
      </c>
      <c r="B9" s="51" t="s">
        <v>68</v>
      </c>
      <c r="C9" s="52" t="s">
        <v>78</v>
      </c>
      <c r="D9" s="51" t="s">
        <v>70</v>
      </c>
      <c r="E9" s="100" t="s">
        <v>79</v>
      </c>
      <c r="F9" s="100" t="s">
        <v>82</v>
      </c>
      <c r="G9" s="51" t="s">
        <v>73</v>
      </c>
      <c r="H9" s="52">
        <v>1</v>
      </c>
      <c r="I9" s="101">
        <v>1176</v>
      </c>
      <c r="J9" s="96">
        <v>1176</v>
      </c>
      <c r="K9" s="52" t="s">
        <v>74</v>
      </c>
      <c r="L9" s="102" t="s">
        <v>81</v>
      </c>
      <c r="M9" s="102">
        <v>15834044896</v>
      </c>
      <c r="N9" s="51"/>
    </row>
    <row r="10" spans="1:14" s="4" customFormat="1" ht="24.95" customHeight="1">
      <c r="A10" s="51">
        <v>7</v>
      </c>
      <c r="B10" s="51" t="s">
        <v>68</v>
      </c>
      <c r="C10" s="52" t="s">
        <v>78</v>
      </c>
      <c r="D10" s="51" t="s">
        <v>70</v>
      </c>
      <c r="E10" s="100" t="s">
        <v>79</v>
      </c>
      <c r="F10" s="100" t="s">
        <v>83</v>
      </c>
      <c r="G10" s="51" t="s">
        <v>73</v>
      </c>
      <c r="H10" s="52">
        <v>1</v>
      </c>
      <c r="I10" s="101">
        <v>285.60000000000002</v>
      </c>
      <c r="J10" s="96">
        <v>285.60000000000002</v>
      </c>
      <c r="K10" s="52" t="s">
        <v>74</v>
      </c>
      <c r="L10" s="102" t="s">
        <v>81</v>
      </c>
      <c r="M10" s="102">
        <v>15834044896</v>
      </c>
      <c r="N10" s="51"/>
    </row>
    <row r="11" spans="1:14" s="4" customFormat="1" ht="24.95" customHeight="1">
      <c r="A11" s="51">
        <v>8</v>
      </c>
      <c r="B11" s="51" t="s">
        <v>68</v>
      </c>
      <c r="C11" s="52" t="s">
        <v>78</v>
      </c>
      <c r="D11" s="51" t="s">
        <v>70</v>
      </c>
      <c r="E11" s="100" t="s">
        <v>79</v>
      </c>
      <c r="F11" s="100" t="s">
        <v>84</v>
      </c>
      <c r="G11" s="51" t="s">
        <v>73</v>
      </c>
      <c r="H11" s="52">
        <v>1</v>
      </c>
      <c r="I11" s="101">
        <v>66998.399999999994</v>
      </c>
      <c r="J11" s="96">
        <v>66998.399999999994</v>
      </c>
      <c r="K11" s="52" t="s">
        <v>74</v>
      </c>
      <c r="L11" s="102" t="s">
        <v>81</v>
      </c>
      <c r="M11" s="102">
        <v>15834044896</v>
      </c>
      <c r="N11" s="51"/>
    </row>
    <row r="12" spans="1:14" s="4" customFormat="1" ht="24.95" customHeight="1">
      <c r="A12" s="51">
        <v>9</v>
      </c>
      <c r="B12" s="51" t="s">
        <v>68</v>
      </c>
      <c r="C12" s="52" t="s">
        <v>78</v>
      </c>
      <c r="D12" s="51" t="s">
        <v>70</v>
      </c>
      <c r="E12" s="100" t="s">
        <v>79</v>
      </c>
      <c r="F12" s="100" t="s">
        <v>85</v>
      </c>
      <c r="G12" s="51" t="s">
        <v>73</v>
      </c>
      <c r="H12" s="52">
        <v>1</v>
      </c>
      <c r="I12" s="101">
        <v>23335.200000000001</v>
      </c>
      <c r="J12" s="96">
        <v>23335.200000000001</v>
      </c>
      <c r="K12" s="52" t="s">
        <v>74</v>
      </c>
      <c r="L12" s="102" t="s">
        <v>81</v>
      </c>
      <c r="M12" s="102">
        <v>15834044896</v>
      </c>
      <c r="N12" s="51"/>
    </row>
    <row r="13" spans="1:14" s="4" customFormat="1" ht="24.95" customHeight="1">
      <c r="A13" s="51">
        <v>10</v>
      </c>
      <c r="B13" s="51" t="s">
        <v>68</v>
      </c>
      <c r="C13" s="52" t="s">
        <v>78</v>
      </c>
      <c r="D13" s="51" t="s">
        <v>70</v>
      </c>
      <c r="E13" s="100" t="s">
        <v>79</v>
      </c>
      <c r="F13" s="100" t="s">
        <v>86</v>
      </c>
      <c r="G13" s="51" t="s">
        <v>73</v>
      </c>
      <c r="H13" s="52">
        <v>1</v>
      </c>
      <c r="I13" s="101">
        <v>6736.8</v>
      </c>
      <c r="J13" s="96">
        <v>6736.8</v>
      </c>
      <c r="K13" s="52" t="s">
        <v>74</v>
      </c>
      <c r="L13" s="102" t="s">
        <v>81</v>
      </c>
      <c r="M13" s="102">
        <v>15834044896</v>
      </c>
      <c r="N13" s="51"/>
    </row>
    <row r="14" spans="1:14" s="4" customFormat="1" ht="24.95" customHeight="1">
      <c r="A14" s="51">
        <v>11</v>
      </c>
      <c r="B14" s="51" t="s">
        <v>68</v>
      </c>
      <c r="C14" s="52" t="s">
        <v>78</v>
      </c>
      <c r="D14" s="51" t="s">
        <v>70</v>
      </c>
      <c r="E14" s="100" t="s">
        <v>87</v>
      </c>
      <c r="F14" s="100" t="s">
        <v>84</v>
      </c>
      <c r="G14" s="51" t="s">
        <v>73</v>
      </c>
      <c r="H14" s="52">
        <v>1</v>
      </c>
      <c r="I14" s="101">
        <v>11104.8</v>
      </c>
      <c r="J14" s="96">
        <v>11104.8</v>
      </c>
      <c r="K14" s="52" t="s">
        <v>74</v>
      </c>
      <c r="L14" s="102" t="s">
        <v>81</v>
      </c>
      <c r="M14" s="102">
        <v>15834044896</v>
      </c>
      <c r="N14" s="51"/>
    </row>
    <row r="15" spans="1:14" s="4" customFormat="1" ht="24.95" customHeight="1">
      <c r="A15" s="51">
        <v>12</v>
      </c>
      <c r="B15" s="51" t="s">
        <v>68</v>
      </c>
      <c r="C15" s="52" t="s">
        <v>78</v>
      </c>
      <c r="D15" s="51" t="s">
        <v>70</v>
      </c>
      <c r="E15" s="100" t="s">
        <v>87</v>
      </c>
      <c r="F15" s="100" t="s">
        <v>85</v>
      </c>
      <c r="G15" s="51" t="s">
        <v>73</v>
      </c>
      <c r="H15" s="52">
        <v>1</v>
      </c>
      <c r="I15" s="101">
        <v>3830.4</v>
      </c>
      <c r="J15" s="96">
        <v>3830.4</v>
      </c>
      <c r="K15" s="52" t="s">
        <v>74</v>
      </c>
      <c r="L15" s="102" t="s">
        <v>81</v>
      </c>
      <c r="M15" s="102">
        <v>15834044896</v>
      </c>
      <c r="N15" s="51"/>
    </row>
    <row r="16" spans="1:14" s="4" customFormat="1" ht="24.95" customHeight="1">
      <c r="A16" s="51">
        <v>13</v>
      </c>
      <c r="B16" s="51" t="s">
        <v>68</v>
      </c>
      <c r="C16" s="52" t="s">
        <v>78</v>
      </c>
      <c r="D16" s="51" t="s">
        <v>70</v>
      </c>
      <c r="E16" s="100" t="s">
        <v>88</v>
      </c>
      <c r="F16" s="100" t="s">
        <v>89</v>
      </c>
      <c r="G16" s="51" t="s">
        <v>73</v>
      </c>
      <c r="H16" s="52">
        <v>1</v>
      </c>
      <c r="I16" s="101">
        <v>9592.7999999999993</v>
      </c>
      <c r="J16" s="96">
        <v>9592.7999999999993</v>
      </c>
      <c r="K16" s="52" t="s">
        <v>74</v>
      </c>
      <c r="L16" s="102" t="s">
        <v>81</v>
      </c>
      <c r="M16" s="102">
        <v>15834044896</v>
      </c>
      <c r="N16" s="51"/>
    </row>
    <row r="17" spans="1:14" s="4" customFormat="1" ht="24.95" customHeight="1">
      <c r="A17" s="51">
        <v>14</v>
      </c>
      <c r="B17" s="51" t="s">
        <v>68</v>
      </c>
      <c r="C17" s="52" t="s">
        <v>78</v>
      </c>
      <c r="D17" s="51" t="s">
        <v>70</v>
      </c>
      <c r="E17" s="100" t="s">
        <v>88</v>
      </c>
      <c r="F17" s="100" t="s">
        <v>90</v>
      </c>
      <c r="G17" s="51" t="s">
        <v>73</v>
      </c>
      <c r="H17" s="52">
        <v>1</v>
      </c>
      <c r="I17" s="101">
        <v>3108</v>
      </c>
      <c r="J17" s="96">
        <v>3108</v>
      </c>
      <c r="K17" s="52" t="s">
        <v>74</v>
      </c>
      <c r="L17" s="102" t="s">
        <v>81</v>
      </c>
      <c r="M17" s="102">
        <v>15834044896</v>
      </c>
      <c r="N17" s="51"/>
    </row>
    <row r="18" spans="1:14" s="4" customFormat="1" ht="24.95" customHeight="1">
      <c r="A18" s="51">
        <v>15</v>
      </c>
      <c r="B18" s="51" t="s">
        <v>68</v>
      </c>
      <c r="C18" s="52" t="s">
        <v>78</v>
      </c>
      <c r="D18" s="51" t="s">
        <v>70</v>
      </c>
      <c r="E18" s="100" t="s">
        <v>88</v>
      </c>
      <c r="F18" s="100" t="s">
        <v>91</v>
      </c>
      <c r="G18" s="51" t="s">
        <v>73</v>
      </c>
      <c r="H18" s="52">
        <v>1</v>
      </c>
      <c r="I18" s="101">
        <v>1377.6</v>
      </c>
      <c r="J18" s="96">
        <v>1377.6</v>
      </c>
      <c r="K18" s="52" t="s">
        <v>74</v>
      </c>
      <c r="L18" s="102" t="s">
        <v>81</v>
      </c>
      <c r="M18" s="102">
        <v>15834044896</v>
      </c>
      <c r="N18" s="51"/>
    </row>
    <row r="19" spans="1:14" s="4" customFormat="1" ht="24.95" customHeight="1">
      <c r="A19" s="51">
        <v>16</v>
      </c>
      <c r="B19" s="51" t="s">
        <v>68</v>
      </c>
      <c r="C19" s="52" t="s">
        <v>78</v>
      </c>
      <c r="D19" s="51" t="s">
        <v>70</v>
      </c>
      <c r="E19" s="100" t="s">
        <v>88</v>
      </c>
      <c r="F19" s="100" t="s">
        <v>89</v>
      </c>
      <c r="G19" s="51" t="s">
        <v>73</v>
      </c>
      <c r="H19" s="52">
        <v>1</v>
      </c>
      <c r="I19" s="101">
        <v>1747.2</v>
      </c>
      <c r="J19" s="96">
        <v>1747.2</v>
      </c>
      <c r="K19" s="52" t="s">
        <v>74</v>
      </c>
      <c r="L19" s="102" t="s">
        <v>81</v>
      </c>
      <c r="M19" s="102">
        <v>15834044896</v>
      </c>
      <c r="N19" s="51"/>
    </row>
    <row r="20" spans="1:14" s="4" customFormat="1" ht="24.95" customHeight="1">
      <c r="A20" s="51">
        <v>17</v>
      </c>
      <c r="B20" s="51" t="s">
        <v>68</v>
      </c>
      <c r="C20" s="52" t="s">
        <v>78</v>
      </c>
      <c r="D20" s="51" t="s">
        <v>70</v>
      </c>
      <c r="E20" s="100" t="s">
        <v>88</v>
      </c>
      <c r="F20" s="100" t="s">
        <v>90</v>
      </c>
      <c r="G20" s="51" t="s">
        <v>73</v>
      </c>
      <c r="H20" s="52">
        <v>1</v>
      </c>
      <c r="I20" s="101">
        <v>571.20000000000005</v>
      </c>
      <c r="J20" s="96">
        <v>571.20000000000005</v>
      </c>
      <c r="K20" s="52" t="s">
        <v>74</v>
      </c>
      <c r="L20" s="102" t="s">
        <v>81</v>
      </c>
      <c r="M20" s="102">
        <v>15834044896</v>
      </c>
      <c r="N20" s="51"/>
    </row>
    <row r="21" spans="1:14" s="4" customFormat="1" ht="24.95" customHeight="1">
      <c r="A21" s="51">
        <v>18</v>
      </c>
      <c r="B21" s="51" t="s">
        <v>68</v>
      </c>
      <c r="C21" s="52" t="s">
        <v>78</v>
      </c>
      <c r="D21" s="51" t="s">
        <v>70</v>
      </c>
      <c r="E21" s="100" t="s">
        <v>88</v>
      </c>
      <c r="F21" s="100" t="s">
        <v>92</v>
      </c>
      <c r="G21" s="51" t="s">
        <v>73</v>
      </c>
      <c r="H21" s="52">
        <v>1</v>
      </c>
      <c r="I21" s="101">
        <v>252</v>
      </c>
      <c r="J21" s="96">
        <v>252</v>
      </c>
      <c r="K21" s="52" t="s">
        <v>74</v>
      </c>
      <c r="L21" s="102" t="s">
        <v>81</v>
      </c>
      <c r="M21" s="102">
        <v>15834044896</v>
      </c>
      <c r="N21" s="51"/>
    </row>
    <row r="22" spans="1:14" s="4" customFormat="1" ht="24.95" customHeight="1">
      <c r="A22" s="51">
        <v>19</v>
      </c>
      <c r="B22" s="51" t="s">
        <v>68</v>
      </c>
      <c r="C22" s="52" t="s">
        <v>78</v>
      </c>
      <c r="D22" s="51" t="s">
        <v>70</v>
      </c>
      <c r="E22" s="100" t="s">
        <v>93</v>
      </c>
      <c r="F22" s="100" t="s">
        <v>94</v>
      </c>
      <c r="G22" s="51" t="s">
        <v>73</v>
      </c>
      <c r="H22" s="52">
        <v>1</v>
      </c>
      <c r="I22" s="101">
        <v>6081.6</v>
      </c>
      <c r="J22" s="96">
        <v>6081.6</v>
      </c>
      <c r="K22" s="52" t="s">
        <v>74</v>
      </c>
      <c r="L22" s="102" t="s">
        <v>81</v>
      </c>
      <c r="M22" s="102">
        <v>15834044896</v>
      </c>
      <c r="N22" s="51"/>
    </row>
    <row r="23" spans="1:14" s="4" customFormat="1" ht="24.95" customHeight="1">
      <c r="A23" s="51">
        <v>20</v>
      </c>
      <c r="B23" s="51" t="s">
        <v>68</v>
      </c>
      <c r="C23" s="52" t="s">
        <v>78</v>
      </c>
      <c r="D23" s="51" t="s">
        <v>70</v>
      </c>
      <c r="E23" s="100" t="s">
        <v>93</v>
      </c>
      <c r="F23" s="100" t="s">
        <v>95</v>
      </c>
      <c r="G23" s="51" t="s">
        <v>73</v>
      </c>
      <c r="H23" s="52">
        <v>1</v>
      </c>
      <c r="I23" s="101">
        <v>2116.8000000000002</v>
      </c>
      <c r="J23" s="96">
        <v>2116.8000000000002</v>
      </c>
      <c r="K23" s="52" t="s">
        <v>74</v>
      </c>
      <c r="L23" s="102" t="s">
        <v>81</v>
      </c>
      <c r="M23" s="102">
        <v>15834044896</v>
      </c>
      <c r="N23" s="51"/>
    </row>
    <row r="24" spans="1:14" s="4" customFormat="1" ht="24.95" customHeight="1">
      <c r="A24" s="51">
        <v>21</v>
      </c>
      <c r="B24" s="51" t="s">
        <v>68</v>
      </c>
      <c r="C24" s="52" t="s">
        <v>78</v>
      </c>
      <c r="D24" s="51" t="s">
        <v>70</v>
      </c>
      <c r="E24" s="100" t="s">
        <v>93</v>
      </c>
      <c r="F24" s="100" t="s">
        <v>96</v>
      </c>
      <c r="G24" s="51" t="s">
        <v>73</v>
      </c>
      <c r="H24" s="52">
        <v>1</v>
      </c>
      <c r="I24" s="101">
        <v>1545.6</v>
      </c>
      <c r="J24" s="96">
        <v>1545.6</v>
      </c>
      <c r="K24" s="52" t="s">
        <v>74</v>
      </c>
      <c r="L24" s="102" t="s">
        <v>81</v>
      </c>
      <c r="M24" s="102">
        <v>15834044896</v>
      </c>
      <c r="N24" s="51"/>
    </row>
    <row r="25" spans="1:14" s="4" customFormat="1" ht="24.95" customHeight="1">
      <c r="A25" s="51">
        <v>22</v>
      </c>
      <c r="B25" s="51" t="s">
        <v>68</v>
      </c>
      <c r="C25" s="52" t="s">
        <v>78</v>
      </c>
      <c r="D25" s="51" t="s">
        <v>70</v>
      </c>
      <c r="E25" s="100" t="s">
        <v>87</v>
      </c>
      <c r="F25" s="100" t="s">
        <v>84</v>
      </c>
      <c r="G25" s="51" t="s">
        <v>73</v>
      </c>
      <c r="H25" s="52">
        <v>1</v>
      </c>
      <c r="I25" s="101">
        <v>2200.8000000000002</v>
      </c>
      <c r="J25" s="96">
        <v>2200.8000000000002</v>
      </c>
      <c r="K25" s="52" t="s">
        <v>74</v>
      </c>
      <c r="L25" s="102" t="s">
        <v>81</v>
      </c>
      <c r="M25" s="102">
        <v>15834044896</v>
      </c>
      <c r="N25" s="51"/>
    </row>
    <row r="26" spans="1:14" s="4" customFormat="1" ht="24.95" customHeight="1">
      <c r="A26" s="51">
        <v>23</v>
      </c>
      <c r="B26" s="51" t="s">
        <v>68</v>
      </c>
      <c r="C26" s="52" t="s">
        <v>78</v>
      </c>
      <c r="D26" s="51" t="s">
        <v>70</v>
      </c>
      <c r="E26" s="100" t="s">
        <v>87</v>
      </c>
      <c r="F26" s="100" t="s">
        <v>85</v>
      </c>
      <c r="G26" s="51" t="s">
        <v>73</v>
      </c>
      <c r="H26" s="52">
        <v>1</v>
      </c>
      <c r="I26" s="101">
        <v>772.8</v>
      </c>
      <c r="J26" s="96">
        <v>772.8</v>
      </c>
      <c r="K26" s="52" t="s">
        <v>74</v>
      </c>
      <c r="L26" s="102" t="s">
        <v>81</v>
      </c>
      <c r="M26" s="102">
        <v>15834044896</v>
      </c>
      <c r="N26" s="51"/>
    </row>
    <row r="27" spans="1:14" s="4" customFormat="1" ht="24.95" customHeight="1">
      <c r="A27" s="51">
        <v>24</v>
      </c>
      <c r="B27" s="51" t="s">
        <v>68</v>
      </c>
      <c r="C27" s="52" t="s">
        <v>78</v>
      </c>
      <c r="D27" s="51" t="s">
        <v>70</v>
      </c>
      <c r="E27" s="100" t="s">
        <v>79</v>
      </c>
      <c r="F27" s="100" t="s">
        <v>97</v>
      </c>
      <c r="G27" s="51" t="s">
        <v>73</v>
      </c>
      <c r="H27" s="52">
        <v>1</v>
      </c>
      <c r="I27" s="101">
        <v>5510.4</v>
      </c>
      <c r="J27" s="96">
        <v>5510.4</v>
      </c>
      <c r="K27" s="52" t="s">
        <v>74</v>
      </c>
      <c r="L27" s="102" t="s">
        <v>81</v>
      </c>
      <c r="M27" s="102">
        <v>15834044896</v>
      </c>
      <c r="N27" s="51"/>
    </row>
    <row r="28" spans="1:14" s="4" customFormat="1" ht="24.95" customHeight="1">
      <c r="A28" s="51">
        <v>25</v>
      </c>
      <c r="B28" s="51" t="s">
        <v>68</v>
      </c>
      <c r="C28" s="52" t="s">
        <v>78</v>
      </c>
      <c r="D28" s="51" t="s">
        <v>70</v>
      </c>
      <c r="E28" s="100" t="s">
        <v>79</v>
      </c>
      <c r="F28" s="100" t="s">
        <v>98</v>
      </c>
      <c r="G28" s="51" t="s">
        <v>73</v>
      </c>
      <c r="H28" s="52">
        <v>1</v>
      </c>
      <c r="I28" s="101">
        <v>1898.4</v>
      </c>
      <c r="J28" s="96">
        <v>1898.4</v>
      </c>
      <c r="K28" s="52" t="s">
        <v>74</v>
      </c>
      <c r="L28" s="102" t="s">
        <v>81</v>
      </c>
      <c r="M28" s="102">
        <v>15834044896</v>
      </c>
      <c r="N28" s="51"/>
    </row>
    <row r="29" spans="1:14" s="4" customFormat="1" ht="24.95" customHeight="1">
      <c r="A29" s="51">
        <v>26</v>
      </c>
      <c r="B29" s="51" t="s">
        <v>68</v>
      </c>
      <c r="C29" s="52" t="s">
        <v>78</v>
      </c>
      <c r="D29" s="51" t="s">
        <v>70</v>
      </c>
      <c r="E29" s="100" t="s">
        <v>79</v>
      </c>
      <c r="F29" s="100" t="s">
        <v>99</v>
      </c>
      <c r="G29" s="51" t="s">
        <v>73</v>
      </c>
      <c r="H29" s="52">
        <v>1</v>
      </c>
      <c r="I29" s="101">
        <v>470.4</v>
      </c>
      <c r="J29" s="96">
        <v>470.4</v>
      </c>
      <c r="K29" s="52" t="s">
        <v>74</v>
      </c>
      <c r="L29" s="102" t="s">
        <v>81</v>
      </c>
      <c r="M29" s="102">
        <v>15834044896</v>
      </c>
      <c r="N29" s="51"/>
    </row>
    <row r="30" spans="1:14" s="4" customFormat="1" ht="24.95" customHeight="1">
      <c r="A30" s="51">
        <v>27</v>
      </c>
      <c r="B30" s="51" t="s">
        <v>68</v>
      </c>
      <c r="C30" s="52" t="s">
        <v>78</v>
      </c>
      <c r="D30" s="51" t="s">
        <v>70</v>
      </c>
      <c r="E30" s="100" t="s">
        <v>79</v>
      </c>
      <c r="F30" s="100" t="s">
        <v>100</v>
      </c>
      <c r="G30" s="51" t="s">
        <v>73</v>
      </c>
      <c r="H30" s="52">
        <v>1</v>
      </c>
      <c r="I30" s="101">
        <v>10516.8</v>
      </c>
      <c r="J30" s="96">
        <v>10516.8</v>
      </c>
      <c r="K30" s="52" t="s">
        <v>74</v>
      </c>
      <c r="L30" s="102" t="s">
        <v>81</v>
      </c>
      <c r="M30" s="102">
        <v>15834044896</v>
      </c>
      <c r="N30" s="51"/>
    </row>
    <row r="31" spans="1:14" s="4" customFormat="1" ht="24.95" customHeight="1">
      <c r="A31" s="51">
        <v>28</v>
      </c>
      <c r="B31" s="51" t="s">
        <v>68</v>
      </c>
      <c r="C31" s="52" t="s">
        <v>78</v>
      </c>
      <c r="D31" s="51" t="s">
        <v>70</v>
      </c>
      <c r="E31" s="100" t="s">
        <v>79</v>
      </c>
      <c r="F31" s="100" t="s">
        <v>101</v>
      </c>
      <c r="G31" s="51" t="s">
        <v>73</v>
      </c>
      <c r="H31" s="52">
        <v>1</v>
      </c>
      <c r="I31" s="101">
        <v>3645.6</v>
      </c>
      <c r="J31" s="96">
        <v>3645.6</v>
      </c>
      <c r="K31" s="52" t="s">
        <v>74</v>
      </c>
      <c r="L31" s="102" t="s">
        <v>81</v>
      </c>
      <c r="M31" s="102">
        <v>15834044896</v>
      </c>
      <c r="N31" s="51"/>
    </row>
    <row r="32" spans="1:14" s="4" customFormat="1" ht="24.95" customHeight="1">
      <c r="A32" s="51">
        <v>29</v>
      </c>
      <c r="B32" s="51" t="s">
        <v>68</v>
      </c>
      <c r="C32" s="52" t="s">
        <v>78</v>
      </c>
      <c r="D32" s="51" t="s">
        <v>70</v>
      </c>
      <c r="E32" s="100" t="s">
        <v>79</v>
      </c>
      <c r="F32" s="100" t="s">
        <v>102</v>
      </c>
      <c r="G32" s="51" t="s">
        <v>73</v>
      </c>
      <c r="H32" s="52">
        <v>1</v>
      </c>
      <c r="I32" s="101">
        <v>873.6</v>
      </c>
      <c r="J32" s="96">
        <v>873.6</v>
      </c>
      <c r="K32" s="52" t="s">
        <v>74</v>
      </c>
      <c r="L32" s="102" t="s">
        <v>81</v>
      </c>
      <c r="M32" s="102">
        <v>15834044896</v>
      </c>
      <c r="N32" s="96"/>
    </row>
    <row r="33" spans="1:14" s="4" customFormat="1" ht="24.95" customHeight="1">
      <c r="A33" s="51">
        <v>30</v>
      </c>
      <c r="B33" s="51" t="s">
        <v>68</v>
      </c>
      <c r="C33" s="52" t="s">
        <v>78</v>
      </c>
      <c r="D33" s="51" t="s">
        <v>70</v>
      </c>
      <c r="E33" s="100" t="s">
        <v>103</v>
      </c>
      <c r="F33" s="100" t="s">
        <v>104</v>
      </c>
      <c r="G33" s="51" t="s">
        <v>73</v>
      </c>
      <c r="H33" s="52">
        <v>1</v>
      </c>
      <c r="I33" s="101">
        <v>974.4</v>
      </c>
      <c r="J33" s="96">
        <v>974.4</v>
      </c>
      <c r="K33" s="52" t="s">
        <v>74</v>
      </c>
      <c r="L33" s="102" t="s">
        <v>81</v>
      </c>
      <c r="M33" s="102">
        <v>15834044896</v>
      </c>
      <c r="N33" s="96"/>
    </row>
    <row r="34" spans="1:14" s="4" customFormat="1" ht="24.95" customHeight="1">
      <c r="A34" s="51">
        <v>31</v>
      </c>
      <c r="B34" s="51" t="s">
        <v>68</v>
      </c>
      <c r="C34" s="52" t="s">
        <v>78</v>
      </c>
      <c r="D34" s="51" t="s">
        <v>70</v>
      </c>
      <c r="E34" s="100" t="s">
        <v>103</v>
      </c>
      <c r="F34" s="100" t="s">
        <v>105</v>
      </c>
      <c r="G34" s="51" t="s">
        <v>73</v>
      </c>
      <c r="H34" s="52">
        <v>1</v>
      </c>
      <c r="I34" s="101">
        <v>319.2</v>
      </c>
      <c r="J34" s="96">
        <v>319.2</v>
      </c>
      <c r="K34" s="52" t="s">
        <v>74</v>
      </c>
      <c r="L34" s="102" t="s">
        <v>81</v>
      </c>
      <c r="M34" s="102">
        <v>15834044896</v>
      </c>
      <c r="N34" s="96"/>
    </row>
    <row r="35" spans="1:14" s="4" customFormat="1" ht="24.95" customHeight="1">
      <c r="A35" s="51">
        <v>32</v>
      </c>
      <c r="B35" s="51" t="s">
        <v>68</v>
      </c>
      <c r="C35" s="52" t="s">
        <v>78</v>
      </c>
      <c r="D35" s="51" t="s">
        <v>70</v>
      </c>
      <c r="E35" s="100" t="s">
        <v>79</v>
      </c>
      <c r="F35" s="100" t="s">
        <v>106</v>
      </c>
      <c r="G35" s="51" t="s">
        <v>73</v>
      </c>
      <c r="H35" s="52">
        <v>1</v>
      </c>
      <c r="I35" s="101">
        <v>6182.4</v>
      </c>
      <c r="J35" s="96">
        <v>6182.4</v>
      </c>
      <c r="K35" s="52" t="s">
        <v>74</v>
      </c>
      <c r="L35" s="102" t="s">
        <v>81</v>
      </c>
      <c r="M35" s="102">
        <v>15834044896</v>
      </c>
      <c r="N35" s="96"/>
    </row>
    <row r="36" spans="1:14" s="4" customFormat="1" ht="24.95" customHeight="1">
      <c r="A36" s="51">
        <v>33</v>
      </c>
      <c r="B36" s="51" t="s">
        <v>68</v>
      </c>
      <c r="C36" s="52" t="s">
        <v>78</v>
      </c>
      <c r="D36" s="51" t="s">
        <v>70</v>
      </c>
      <c r="E36" s="100" t="s">
        <v>79</v>
      </c>
      <c r="F36" s="100" t="s">
        <v>107</v>
      </c>
      <c r="G36" s="51" t="s">
        <v>73</v>
      </c>
      <c r="H36" s="52">
        <v>1</v>
      </c>
      <c r="I36" s="101">
        <v>2150.4</v>
      </c>
      <c r="J36" s="96">
        <v>2150.4</v>
      </c>
      <c r="K36" s="52" t="s">
        <v>74</v>
      </c>
      <c r="L36" s="102" t="s">
        <v>81</v>
      </c>
      <c r="M36" s="102">
        <v>15834044896</v>
      </c>
      <c r="N36" s="96"/>
    </row>
    <row r="37" spans="1:14" s="4" customFormat="1" ht="24.95" customHeight="1">
      <c r="A37" s="51">
        <v>34</v>
      </c>
      <c r="B37" s="51" t="s">
        <v>68</v>
      </c>
      <c r="C37" s="52" t="s">
        <v>78</v>
      </c>
      <c r="D37" s="51" t="s">
        <v>70</v>
      </c>
      <c r="E37" s="100" t="s">
        <v>79</v>
      </c>
      <c r="F37" s="100" t="s">
        <v>108</v>
      </c>
      <c r="G37" s="51" t="s">
        <v>73</v>
      </c>
      <c r="H37" s="52">
        <v>1</v>
      </c>
      <c r="I37" s="101">
        <v>537.6</v>
      </c>
      <c r="J37" s="96">
        <v>537.6</v>
      </c>
      <c r="K37" s="52" t="s">
        <v>74</v>
      </c>
      <c r="L37" s="102" t="s">
        <v>81</v>
      </c>
      <c r="M37" s="102">
        <v>15834044896</v>
      </c>
      <c r="N37" s="96"/>
    </row>
    <row r="38" spans="1:14" s="4" customFormat="1" ht="24.95" customHeight="1">
      <c r="A38" s="51">
        <v>35</v>
      </c>
      <c r="B38" s="51" t="s">
        <v>68</v>
      </c>
      <c r="C38" s="52" t="s">
        <v>78</v>
      </c>
      <c r="D38" s="51" t="s">
        <v>70</v>
      </c>
      <c r="E38" s="100" t="s">
        <v>79</v>
      </c>
      <c r="F38" s="100" t="s">
        <v>109</v>
      </c>
      <c r="G38" s="51" t="s">
        <v>73</v>
      </c>
      <c r="H38" s="52">
        <v>1</v>
      </c>
      <c r="I38" s="101">
        <v>5577.6</v>
      </c>
      <c r="J38" s="96">
        <v>5577.6</v>
      </c>
      <c r="K38" s="52" t="s">
        <v>74</v>
      </c>
      <c r="L38" s="102" t="s">
        <v>81</v>
      </c>
      <c r="M38" s="102">
        <v>15834044896</v>
      </c>
      <c r="N38" s="96"/>
    </row>
    <row r="39" spans="1:14" s="4" customFormat="1" ht="24.95" customHeight="1">
      <c r="A39" s="51">
        <v>36</v>
      </c>
      <c r="B39" s="51" t="s">
        <v>68</v>
      </c>
      <c r="C39" s="52" t="s">
        <v>78</v>
      </c>
      <c r="D39" s="51" t="s">
        <v>70</v>
      </c>
      <c r="E39" s="100" t="s">
        <v>79</v>
      </c>
      <c r="F39" s="100" t="s">
        <v>110</v>
      </c>
      <c r="G39" s="51" t="s">
        <v>73</v>
      </c>
      <c r="H39" s="52">
        <v>1</v>
      </c>
      <c r="I39" s="101">
        <v>1932</v>
      </c>
      <c r="J39" s="96">
        <v>1932</v>
      </c>
      <c r="K39" s="52" t="s">
        <v>74</v>
      </c>
      <c r="L39" s="102" t="s">
        <v>81</v>
      </c>
      <c r="M39" s="102">
        <v>15834044896</v>
      </c>
      <c r="N39" s="96"/>
    </row>
    <row r="40" spans="1:14" s="4" customFormat="1" ht="24.95" customHeight="1">
      <c r="A40" s="51">
        <v>37</v>
      </c>
      <c r="B40" s="51" t="s">
        <v>68</v>
      </c>
      <c r="C40" s="52" t="s">
        <v>78</v>
      </c>
      <c r="D40" s="51" t="s">
        <v>70</v>
      </c>
      <c r="E40" s="100" t="s">
        <v>79</v>
      </c>
      <c r="F40" s="100" t="s">
        <v>111</v>
      </c>
      <c r="G40" s="51" t="s">
        <v>73</v>
      </c>
      <c r="H40" s="52">
        <v>1</v>
      </c>
      <c r="I40" s="101">
        <v>604.79999999999995</v>
      </c>
      <c r="J40" s="96">
        <v>604.79999999999995</v>
      </c>
      <c r="K40" s="52" t="s">
        <v>74</v>
      </c>
      <c r="L40" s="102" t="s">
        <v>81</v>
      </c>
      <c r="M40" s="102">
        <v>15834044896</v>
      </c>
      <c r="N40" s="96"/>
    </row>
    <row r="41" spans="1:14" s="4" customFormat="1" ht="24.95" customHeight="1">
      <c r="A41" s="51">
        <v>38</v>
      </c>
      <c r="B41" s="51" t="s">
        <v>68</v>
      </c>
      <c r="C41" s="52" t="s">
        <v>78</v>
      </c>
      <c r="D41" s="51" t="s">
        <v>70</v>
      </c>
      <c r="E41" s="100" t="s">
        <v>79</v>
      </c>
      <c r="F41" s="100" t="s">
        <v>112</v>
      </c>
      <c r="G41" s="51" t="s">
        <v>73</v>
      </c>
      <c r="H41" s="52">
        <v>1</v>
      </c>
      <c r="I41" s="101">
        <v>218.4</v>
      </c>
      <c r="J41" s="96">
        <v>218.4</v>
      </c>
      <c r="K41" s="52" t="s">
        <v>74</v>
      </c>
      <c r="L41" s="102" t="s">
        <v>81</v>
      </c>
      <c r="M41" s="102">
        <v>15834044896</v>
      </c>
      <c r="N41" s="96"/>
    </row>
    <row r="42" spans="1:14" s="4" customFormat="1" ht="24.95" customHeight="1">
      <c r="A42" s="51">
        <v>39</v>
      </c>
      <c r="B42" s="51" t="s">
        <v>68</v>
      </c>
      <c r="C42" s="52" t="s">
        <v>78</v>
      </c>
      <c r="D42" s="51" t="s">
        <v>70</v>
      </c>
      <c r="E42" s="100" t="s">
        <v>113</v>
      </c>
      <c r="F42" s="100" t="s">
        <v>114</v>
      </c>
      <c r="G42" s="51" t="s">
        <v>73</v>
      </c>
      <c r="H42" s="52">
        <v>1</v>
      </c>
      <c r="I42" s="101">
        <v>638.4</v>
      </c>
      <c r="J42" s="96">
        <v>638.4</v>
      </c>
      <c r="K42" s="52" t="s">
        <v>74</v>
      </c>
      <c r="L42" s="102" t="s">
        <v>81</v>
      </c>
      <c r="M42" s="102">
        <v>15834044896</v>
      </c>
      <c r="N42" s="96"/>
    </row>
    <row r="43" spans="1:14" s="4" customFormat="1" ht="24.95" customHeight="1">
      <c r="A43" s="51">
        <v>40</v>
      </c>
      <c r="B43" s="51" t="s">
        <v>68</v>
      </c>
      <c r="C43" s="52" t="s">
        <v>78</v>
      </c>
      <c r="D43" s="51" t="s">
        <v>70</v>
      </c>
      <c r="E43" s="100" t="s">
        <v>113</v>
      </c>
      <c r="F43" s="100" t="s">
        <v>115</v>
      </c>
      <c r="G43" s="51" t="s">
        <v>73</v>
      </c>
      <c r="H43" s="52">
        <v>1</v>
      </c>
      <c r="I43" s="101">
        <v>218.4</v>
      </c>
      <c r="J43" s="96">
        <v>218.4</v>
      </c>
      <c r="K43" s="52" t="s">
        <v>74</v>
      </c>
      <c r="L43" s="102" t="s">
        <v>81</v>
      </c>
      <c r="M43" s="102">
        <v>15834044896</v>
      </c>
      <c r="N43" s="96"/>
    </row>
    <row r="44" spans="1:14" s="4" customFormat="1" ht="24.95" customHeight="1">
      <c r="A44" s="51">
        <v>41</v>
      </c>
      <c r="B44" s="51" t="s">
        <v>68</v>
      </c>
      <c r="C44" s="52" t="s">
        <v>78</v>
      </c>
      <c r="D44" s="51" t="s">
        <v>70</v>
      </c>
      <c r="E44" s="100" t="s">
        <v>79</v>
      </c>
      <c r="F44" s="100" t="s">
        <v>116</v>
      </c>
      <c r="G44" s="51" t="s">
        <v>73</v>
      </c>
      <c r="H44" s="52">
        <v>1</v>
      </c>
      <c r="I44" s="101">
        <v>756</v>
      </c>
      <c r="J44" s="96">
        <v>756</v>
      </c>
      <c r="K44" s="52" t="s">
        <v>74</v>
      </c>
      <c r="L44" s="102" t="s">
        <v>81</v>
      </c>
      <c r="M44" s="102">
        <v>15834044896</v>
      </c>
      <c r="N44" s="96"/>
    </row>
    <row r="45" spans="1:14" s="4" customFormat="1" ht="24.95" customHeight="1">
      <c r="A45" s="51">
        <v>42</v>
      </c>
      <c r="B45" s="51" t="s">
        <v>68</v>
      </c>
      <c r="C45" s="52" t="s">
        <v>78</v>
      </c>
      <c r="D45" s="51" t="s">
        <v>70</v>
      </c>
      <c r="E45" s="100" t="s">
        <v>79</v>
      </c>
      <c r="F45" s="100" t="s">
        <v>117</v>
      </c>
      <c r="G45" s="51" t="s">
        <v>73</v>
      </c>
      <c r="H45" s="52">
        <v>1</v>
      </c>
      <c r="I45" s="101">
        <v>268.8</v>
      </c>
      <c r="J45" s="96">
        <v>268.8</v>
      </c>
      <c r="K45" s="52" t="s">
        <v>74</v>
      </c>
      <c r="L45" s="102" t="s">
        <v>81</v>
      </c>
      <c r="M45" s="102">
        <v>15834044896</v>
      </c>
      <c r="N45" s="96"/>
    </row>
    <row r="46" spans="1:14" s="4" customFormat="1" ht="24.95" customHeight="1">
      <c r="A46" s="51">
        <v>43</v>
      </c>
      <c r="B46" s="51" t="s">
        <v>68</v>
      </c>
      <c r="C46" s="52" t="s">
        <v>78</v>
      </c>
      <c r="D46" s="51" t="s">
        <v>70</v>
      </c>
      <c r="E46" s="100" t="s">
        <v>113</v>
      </c>
      <c r="F46" s="100" t="s">
        <v>118</v>
      </c>
      <c r="G46" s="51" t="s">
        <v>73</v>
      </c>
      <c r="H46" s="52">
        <v>1</v>
      </c>
      <c r="I46" s="101">
        <v>722.4</v>
      </c>
      <c r="J46" s="96">
        <v>722.4</v>
      </c>
      <c r="K46" s="52" t="s">
        <v>74</v>
      </c>
      <c r="L46" s="102" t="s">
        <v>81</v>
      </c>
      <c r="M46" s="102">
        <v>15834044896</v>
      </c>
      <c r="N46" s="96"/>
    </row>
    <row r="47" spans="1:14" s="4" customFormat="1" ht="24.95" customHeight="1">
      <c r="A47" s="51">
        <v>44</v>
      </c>
      <c r="B47" s="51" t="s">
        <v>68</v>
      </c>
      <c r="C47" s="52" t="s">
        <v>78</v>
      </c>
      <c r="D47" s="51" t="s">
        <v>70</v>
      </c>
      <c r="E47" s="100" t="s">
        <v>113</v>
      </c>
      <c r="F47" s="100" t="s">
        <v>119</v>
      </c>
      <c r="G47" s="51" t="s">
        <v>73</v>
      </c>
      <c r="H47" s="52">
        <v>1</v>
      </c>
      <c r="I47" s="101">
        <v>252</v>
      </c>
      <c r="J47" s="96">
        <v>252</v>
      </c>
      <c r="K47" s="52" t="s">
        <v>74</v>
      </c>
      <c r="L47" s="102" t="s">
        <v>81</v>
      </c>
      <c r="M47" s="102">
        <v>15834044896</v>
      </c>
      <c r="N47" s="96"/>
    </row>
    <row r="48" spans="1:14" s="4" customFormat="1" ht="24.95" customHeight="1">
      <c r="A48" s="51">
        <v>45</v>
      </c>
      <c r="B48" s="51" t="s">
        <v>68</v>
      </c>
      <c r="C48" s="52" t="s">
        <v>78</v>
      </c>
      <c r="D48" s="51" t="s">
        <v>70</v>
      </c>
      <c r="E48" s="100" t="s">
        <v>120</v>
      </c>
      <c r="F48" s="100" t="s">
        <v>121</v>
      </c>
      <c r="G48" s="51" t="s">
        <v>73</v>
      </c>
      <c r="H48" s="52">
        <v>1</v>
      </c>
      <c r="I48" s="101">
        <v>470.4</v>
      </c>
      <c r="J48" s="96">
        <v>470.4</v>
      </c>
      <c r="K48" s="52" t="s">
        <v>74</v>
      </c>
      <c r="L48" s="102" t="s">
        <v>81</v>
      </c>
      <c r="M48" s="102">
        <v>15834044896</v>
      </c>
      <c r="N48" s="96"/>
    </row>
    <row r="49" spans="1:14" s="4" customFormat="1" ht="24.95" customHeight="1">
      <c r="A49" s="51">
        <v>46</v>
      </c>
      <c r="B49" s="51" t="s">
        <v>68</v>
      </c>
      <c r="C49" s="52" t="s">
        <v>78</v>
      </c>
      <c r="D49" s="51" t="s">
        <v>70</v>
      </c>
      <c r="E49" s="100" t="s">
        <v>120</v>
      </c>
      <c r="F49" s="100" t="s">
        <v>121</v>
      </c>
      <c r="G49" s="51" t="s">
        <v>73</v>
      </c>
      <c r="H49" s="52">
        <v>1</v>
      </c>
      <c r="I49" s="101">
        <v>940.8</v>
      </c>
      <c r="J49" s="96">
        <v>940.8</v>
      </c>
      <c r="K49" s="52" t="s">
        <v>74</v>
      </c>
      <c r="L49" s="102" t="s">
        <v>81</v>
      </c>
      <c r="M49" s="102">
        <v>15834044896</v>
      </c>
      <c r="N49" s="96"/>
    </row>
    <row r="50" spans="1:14" s="4" customFormat="1" ht="24.95" customHeight="1">
      <c r="A50" s="51">
        <v>47</v>
      </c>
      <c r="B50" s="51" t="s">
        <v>68</v>
      </c>
      <c r="C50" s="52" t="s">
        <v>78</v>
      </c>
      <c r="D50" s="51" t="s">
        <v>70</v>
      </c>
      <c r="E50" s="100" t="s">
        <v>120</v>
      </c>
      <c r="F50" s="100" t="s">
        <v>122</v>
      </c>
      <c r="G50" s="51" t="s">
        <v>73</v>
      </c>
      <c r="H50" s="52">
        <v>1</v>
      </c>
      <c r="I50" s="101">
        <v>201.6</v>
      </c>
      <c r="J50" s="96">
        <v>201.6</v>
      </c>
      <c r="K50" s="52" t="s">
        <v>74</v>
      </c>
      <c r="L50" s="102" t="s">
        <v>81</v>
      </c>
      <c r="M50" s="102">
        <v>15834044896</v>
      </c>
      <c r="N50" s="96"/>
    </row>
    <row r="51" spans="1:14" s="4" customFormat="1" ht="24.95" customHeight="1">
      <c r="A51" s="51">
        <v>48</v>
      </c>
      <c r="B51" s="51" t="s">
        <v>68</v>
      </c>
      <c r="C51" s="52" t="s">
        <v>78</v>
      </c>
      <c r="D51" s="51" t="s">
        <v>70</v>
      </c>
      <c r="E51" s="100" t="s">
        <v>120</v>
      </c>
      <c r="F51" s="100" t="s">
        <v>123</v>
      </c>
      <c r="G51" s="51" t="s">
        <v>73</v>
      </c>
      <c r="H51" s="52">
        <v>1</v>
      </c>
      <c r="I51" s="101">
        <v>252</v>
      </c>
      <c r="J51" s="96">
        <v>252</v>
      </c>
      <c r="K51" s="52" t="s">
        <v>74</v>
      </c>
      <c r="L51" s="102" t="s">
        <v>81</v>
      </c>
      <c r="M51" s="102">
        <v>15834044896</v>
      </c>
      <c r="N51" s="96"/>
    </row>
    <row r="52" spans="1:14" s="4" customFormat="1" ht="24.95" customHeight="1">
      <c r="A52" s="51">
        <v>49</v>
      </c>
      <c r="B52" s="51" t="s">
        <v>68</v>
      </c>
      <c r="C52" s="52" t="s">
        <v>78</v>
      </c>
      <c r="D52" s="51" t="s">
        <v>70</v>
      </c>
      <c r="E52" s="100" t="s">
        <v>120</v>
      </c>
      <c r="F52" s="100" t="s">
        <v>124</v>
      </c>
      <c r="G52" s="51" t="s">
        <v>73</v>
      </c>
      <c r="H52" s="52">
        <v>1</v>
      </c>
      <c r="I52" s="101">
        <v>302.39999999999998</v>
      </c>
      <c r="J52" s="96">
        <v>302.39999999999998</v>
      </c>
      <c r="K52" s="52" t="s">
        <v>74</v>
      </c>
      <c r="L52" s="102" t="s">
        <v>81</v>
      </c>
      <c r="M52" s="102">
        <v>15834044896</v>
      </c>
      <c r="N52" s="96"/>
    </row>
    <row r="53" spans="1:14" s="4" customFormat="1" ht="24.95" customHeight="1">
      <c r="A53" s="51">
        <v>50</v>
      </c>
      <c r="B53" s="51" t="s">
        <v>68</v>
      </c>
      <c r="C53" s="52" t="s">
        <v>78</v>
      </c>
      <c r="D53" s="51" t="s">
        <v>70</v>
      </c>
      <c r="E53" s="100" t="s">
        <v>120</v>
      </c>
      <c r="F53" s="100" t="s">
        <v>125</v>
      </c>
      <c r="G53" s="51" t="s">
        <v>73</v>
      </c>
      <c r="H53" s="52">
        <v>1</v>
      </c>
      <c r="I53" s="101">
        <v>168</v>
      </c>
      <c r="J53" s="96">
        <v>168</v>
      </c>
      <c r="K53" s="52" t="s">
        <v>74</v>
      </c>
      <c r="L53" s="102" t="s">
        <v>81</v>
      </c>
      <c r="M53" s="102">
        <v>15834044896</v>
      </c>
      <c r="N53" s="96"/>
    </row>
    <row r="54" spans="1:14" s="4" customFormat="1" ht="24.95" customHeight="1">
      <c r="A54" s="51">
        <v>51</v>
      </c>
      <c r="B54" s="51" t="s">
        <v>68</v>
      </c>
      <c r="C54" s="52" t="s">
        <v>78</v>
      </c>
      <c r="D54" s="51" t="s">
        <v>70</v>
      </c>
      <c r="E54" s="100" t="s">
        <v>126</v>
      </c>
      <c r="F54" s="100" t="s">
        <v>127</v>
      </c>
      <c r="G54" s="51" t="s">
        <v>73</v>
      </c>
      <c r="H54" s="52">
        <v>1</v>
      </c>
      <c r="I54" s="101">
        <v>319.2</v>
      </c>
      <c r="J54" s="96">
        <v>319.2</v>
      </c>
      <c r="K54" s="52" t="s">
        <v>74</v>
      </c>
      <c r="L54" s="102" t="s">
        <v>81</v>
      </c>
      <c r="M54" s="102">
        <v>15834044896</v>
      </c>
      <c r="N54" s="96"/>
    </row>
    <row r="55" spans="1:14" s="4" customFormat="1" ht="24.95" customHeight="1">
      <c r="A55" s="51">
        <v>52</v>
      </c>
      <c r="B55" s="51" t="s">
        <v>68</v>
      </c>
      <c r="C55" s="52" t="s">
        <v>78</v>
      </c>
      <c r="D55" s="51" t="s">
        <v>70</v>
      </c>
      <c r="E55" s="100" t="s">
        <v>126</v>
      </c>
      <c r="F55" s="100" t="s">
        <v>128</v>
      </c>
      <c r="G55" s="51" t="s">
        <v>73</v>
      </c>
      <c r="H55" s="52">
        <v>1</v>
      </c>
      <c r="I55" s="101">
        <v>268.8</v>
      </c>
      <c r="J55" s="96">
        <v>268.8</v>
      </c>
      <c r="K55" s="52" t="s">
        <v>74</v>
      </c>
      <c r="L55" s="102" t="s">
        <v>81</v>
      </c>
      <c r="M55" s="102">
        <v>15834044896</v>
      </c>
      <c r="N55" s="96"/>
    </row>
    <row r="56" spans="1:14" s="4" customFormat="1" ht="24.95" customHeight="1">
      <c r="A56" s="51">
        <v>53</v>
      </c>
      <c r="B56" s="51" t="s">
        <v>68</v>
      </c>
      <c r="C56" s="52" t="s">
        <v>78</v>
      </c>
      <c r="D56" s="51" t="s">
        <v>70</v>
      </c>
      <c r="E56" s="100" t="s">
        <v>129</v>
      </c>
      <c r="F56" s="100" t="s">
        <v>130</v>
      </c>
      <c r="G56" s="51" t="s">
        <v>73</v>
      </c>
      <c r="H56" s="52">
        <v>1</v>
      </c>
      <c r="I56" s="101">
        <v>571.20000000000005</v>
      </c>
      <c r="J56" s="96">
        <v>571.20000000000005</v>
      </c>
      <c r="K56" s="52" t="s">
        <v>74</v>
      </c>
      <c r="L56" s="102" t="s">
        <v>81</v>
      </c>
      <c r="M56" s="102">
        <v>15834044896</v>
      </c>
      <c r="N56" s="96"/>
    </row>
    <row r="57" spans="1:14" s="4" customFormat="1" ht="24.95" customHeight="1">
      <c r="A57" s="51">
        <v>54</v>
      </c>
      <c r="B57" s="51" t="s">
        <v>68</v>
      </c>
      <c r="C57" s="52" t="s">
        <v>78</v>
      </c>
      <c r="D57" s="51" t="s">
        <v>70</v>
      </c>
      <c r="E57" s="100" t="s">
        <v>131</v>
      </c>
      <c r="F57" s="100" t="s">
        <v>132</v>
      </c>
      <c r="G57" s="51" t="s">
        <v>73</v>
      </c>
      <c r="H57" s="52">
        <v>1</v>
      </c>
      <c r="I57" s="101">
        <v>2469.6</v>
      </c>
      <c r="J57" s="96">
        <v>2469.6</v>
      </c>
      <c r="K57" s="52" t="s">
        <v>74</v>
      </c>
      <c r="L57" s="102" t="s">
        <v>81</v>
      </c>
      <c r="M57" s="102">
        <v>15834044896</v>
      </c>
      <c r="N57" s="96"/>
    </row>
    <row r="58" spans="1:14" s="4" customFormat="1" ht="24.95" customHeight="1">
      <c r="A58" s="51">
        <v>55</v>
      </c>
      <c r="B58" s="51" t="s">
        <v>68</v>
      </c>
      <c r="C58" s="52" t="s">
        <v>78</v>
      </c>
      <c r="D58" s="51" t="s">
        <v>70</v>
      </c>
      <c r="E58" s="100" t="s">
        <v>133</v>
      </c>
      <c r="F58" s="100" t="s">
        <v>134</v>
      </c>
      <c r="G58" s="51" t="s">
        <v>73</v>
      </c>
      <c r="H58" s="52">
        <v>1</v>
      </c>
      <c r="I58" s="101">
        <v>9324</v>
      </c>
      <c r="J58" s="96">
        <v>9324</v>
      </c>
      <c r="K58" s="52" t="s">
        <v>74</v>
      </c>
      <c r="L58" s="102" t="s">
        <v>81</v>
      </c>
      <c r="M58" s="102">
        <v>15834044896</v>
      </c>
      <c r="N58" s="96"/>
    </row>
    <row r="59" spans="1:14" s="4" customFormat="1" ht="24.95" customHeight="1">
      <c r="A59" s="51">
        <v>56</v>
      </c>
      <c r="B59" s="51" t="s">
        <v>68</v>
      </c>
      <c r="C59" s="52" t="s">
        <v>78</v>
      </c>
      <c r="D59" s="51" t="s">
        <v>70</v>
      </c>
      <c r="E59" s="100" t="s">
        <v>133</v>
      </c>
      <c r="F59" s="100" t="s">
        <v>135</v>
      </c>
      <c r="G59" s="51" t="s">
        <v>73</v>
      </c>
      <c r="H59" s="52">
        <v>1</v>
      </c>
      <c r="I59" s="101">
        <v>3309.6</v>
      </c>
      <c r="J59" s="96">
        <v>3309.6</v>
      </c>
      <c r="K59" s="52" t="s">
        <v>74</v>
      </c>
      <c r="L59" s="102" t="s">
        <v>81</v>
      </c>
      <c r="M59" s="102">
        <v>15834044896</v>
      </c>
      <c r="N59" s="96"/>
    </row>
    <row r="60" spans="1:14" s="4" customFormat="1" ht="24.95" customHeight="1">
      <c r="A60" s="51">
        <v>57</v>
      </c>
      <c r="B60" s="51" t="s">
        <v>68</v>
      </c>
      <c r="C60" s="52" t="s">
        <v>78</v>
      </c>
      <c r="D60" s="51" t="s">
        <v>70</v>
      </c>
      <c r="E60" s="100" t="s">
        <v>133</v>
      </c>
      <c r="F60" s="100" t="s">
        <v>136</v>
      </c>
      <c r="G60" s="51" t="s">
        <v>73</v>
      </c>
      <c r="H60" s="52">
        <v>1</v>
      </c>
      <c r="I60" s="101">
        <v>1646.4</v>
      </c>
      <c r="J60" s="96">
        <v>1646.4</v>
      </c>
      <c r="K60" s="52" t="s">
        <v>74</v>
      </c>
      <c r="L60" s="102" t="s">
        <v>81</v>
      </c>
      <c r="M60" s="102">
        <v>15834044896</v>
      </c>
      <c r="N60" s="96"/>
    </row>
    <row r="61" spans="1:14" s="4" customFormat="1" ht="24.95" customHeight="1">
      <c r="A61" s="51">
        <v>58</v>
      </c>
      <c r="B61" s="51" t="s">
        <v>68</v>
      </c>
      <c r="C61" s="52" t="s">
        <v>78</v>
      </c>
      <c r="D61" s="51" t="s">
        <v>70</v>
      </c>
      <c r="E61" s="100" t="s">
        <v>133</v>
      </c>
      <c r="F61" s="100" t="s">
        <v>137</v>
      </c>
      <c r="G61" s="51" t="s">
        <v>73</v>
      </c>
      <c r="H61" s="52">
        <v>1</v>
      </c>
      <c r="I61" s="101">
        <v>520.79999999999995</v>
      </c>
      <c r="J61" s="96">
        <v>520.79999999999995</v>
      </c>
      <c r="K61" s="52" t="s">
        <v>74</v>
      </c>
      <c r="L61" s="102" t="s">
        <v>81</v>
      </c>
      <c r="M61" s="102">
        <v>15834044896</v>
      </c>
      <c r="N61" s="96"/>
    </row>
    <row r="62" spans="1:14" s="4" customFormat="1" ht="24.95" customHeight="1">
      <c r="A62" s="51">
        <v>59</v>
      </c>
      <c r="B62" s="51" t="s">
        <v>68</v>
      </c>
      <c r="C62" s="52" t="s">
        <v>78</v>
      </c>
      <c r="D62" s="51" t="s">
        <v>70</v>
      </c>
      <c r="E62" s="100" t="s">
        <v>138</v>
      </c>
      <c r="F62" s="100" t="s">
        <v>139</v>
      </c>
      <c r="G62" s="51" t="s">
        <v>73</v>
      </c>
      <c r="H62" s="52">
        <v>1</v>
      </c>
      <c r="I62" s="101">
        <v>4620</v>
      </c>
      <c r="J62" s="96">
        <v>4620</v>
      </c>
      <c r="K62" s="52" t="s">
        <v>74</v>
      </c>
      <c r="L62" s="102" t="s">
        <v>81</v>
      </c>
      <c r="M62" s="102">
        <v>15834044896</v>
      </c>
      <c r="N62" s="96"/>
    </row>
    <row r="63" spans="1:14" s="4" customFormat="1" ht="24.95" customHeight="1">
      <c r="A63" s="51">
        <v>60</v>
      </c>
      <c r="B63" s="51" t="s">
        <v>68</v>
      </c>
      <c r="C63" s="52" t="s">
        <v>78</v>
      </c>
      <c r="D63" s="51" t="s">
        <v>70</v>
      </c>
      <c r="E63" s="100" t="s">
        <v>140</v>
      </c>
      <c r="F63" s="100" t="s">
        <v>141</v>
      </c>
      <c r="G63" s="51" t="s">
        <v>73</v>
      </c>
      <c r="H63" s="52">
        <v>1</v>
      </c>
      <c r="I63" s="101">
        <v>2503.1999999999998</v>
      </c>
      <c r="J63" s="96">
        <v>2503.1999999999998</v>
      </c>
      <c r="K63" s="52" t="s">
        <v>74</v>
      </c>
      <c r="L63" s="102" t="s">
        <v>81</v>
      </c>
      <c r="M63" s="102">
        <v>15834044896</v>
      </c>
      <c r="N63" s="96"/>
    </row>
    <row r="64" spans="1:14" s="4" customFormat="1" ht="24.95" customHeight="1">
      <c r="A64" s="51">
        <v>61</v>
      </c>
      <c r="B64" s="51" t="s">
        <v>68</v>
      </c>
      <c r="C64" s="52" t="s">
        <v>78</v>
      </c>
      <c r="D64" s="51" t="s">
        <v>70</v>
      </c>
      <c r="E64" s="100" t="s">
        <v>142</v>
      </c>
      <c r="F64" s="100"/>
      <c r="G64" s="51" t="s">
        <v>73</v>
      </c>
      <c r="H64" s="52">
        <v>1</v>
      </c>
      <c r="I64" s="101">
        <v>6101.76</v>
      </c>
      <c r="J64" s="96">
        <v>6101.76</v>
      </c>
      <c r="K64" s="52" t="s">
        <v>74</v>
      </c>
      <c r="L64" s="102" t="s">
        <v>81</v>
      </c>
      <c r="M64" s="102">
        <v>15834044896</v>
      </c>
      <c r="N64" s="96"/>
    </row>
    <row r="65" spans="1:14" s="4" customFormat="1" ht="24.95" customHeight="1">
      <c r="A65" s="51">
        <v>62</v>
      </c>
      <c r="B65" s="51" t="s">
        <v>68</v>
      </c>
      <c r="C65" s="52" t="s">
        <v>78</v>
      </c>
      <c r="D65" s="51" t="s">
        <v>70</v>
      </c>
      <c r="E65" s="100" t="s">
        <v>133</v>
      </c>
      <c r="F65" s="100" t="s">
        <v>141</v>
      </c>
      <c r="G65" s="51" t="s">
        <v>73</v>
      </c>
      <c r="H65" s="52">
        <v>1</v>
      </c>
      <c r="I65" s="101">
        <v>7308</v>
      </c>
      <c r="J65" s="96">
        <v>7308</v>
      </c>
      <c r="K65" s="52" t="s">
        <v>74</v>
      </c>
      <c r="L65" s="102" t="s">
        <v>81</v>
      </c>
      <c r="M65" s="102">
        <v>15834044896</v>
      </c>
      <c r="N65" s="96"/>
    </row>
    <row r="66" spans="1:14" s="4" customFormat="1" ht="24.95" customHeight="1">
      <c r="A66" s="51">
        <v>63</v>
      </c>
      <c r="B66" s="51" t="s">
        <v>68</v>
      </c>
      <c r="C66" s="52" t="s">
        <v>78</v>
      </c>
      <c r="D66" s="51" t="s">
        <v>70</v>
      </c>
      <c r="E66" s="100" t="s">
        <v>143</v>
      </c>
      <c r="F66" s="100" t="s">
        <v>144</v>
      </c>
      <c r="G66" s="51" t="s">
        <v>73</v>
      </c>
      <c r="H66" s="52">
        <v>1</v>
      </c>
      <c r="I66" s="101">
        <v>2318.4</v>
      </c>
      <c r="J66" s="96">
        <v>2318.4</v>
      </c>
      <c r="K66" s="52" t="s">
        <v>74</v>
      </c>
      <c r="L66" s="102" t="s">
        <v>81</v>
      </c>
      <c r="M66" s="102">
        <v>15834044896</v>
      </c>
      <c r="N66" s="96"/>
    </row>
    <row r="67" spans="1:14" s="4" customFormat="1" ht="24.95" customHeight="1">
      <c r="A67" s="51">
        <v>64</v>
      </c>
      <c r="B67" s="51" t="s">
        <v>68</v>
      </c>
      <c r="C67" s="52" t="s">
        <v>78</v>
      </c>
      <c r="D67" s="51" t="s">
        <v>70</v>
      </c>
      <c r="E67" s="100" t="s">
        <v>145</v>
      </c>
      <c r="F67" s="100" t="s">
        <v>146</v>
      </c>
      <c r="G67" s="51" t="s">
        <v>147</v>
      </c>
      <c r="H67" s="103">
        <v>488</v>
      </c>
      <c r="I67" s="101">
        <v>0</v>
      </c>
      <c r="J67" s="96">
        <v>0</v>
      </c>
      <c r="K67" s="52" t="s">
        <v>74</v>
      </c>
      <c r="L67" s="102" t="s">
        <v>81</v>
      </c>
      <c r="M67" s="102">
        <v>15834044896</v>
      </c>
      <c r="N67" s="96"/>
    </row>
    <row r="68" spans="1:14" s="4" customFormat="1" ht="24.95" customHeight="1">
      <c r="A68" s="51">
        <v>65</v>
      </c>
      <c r="B68" s="51" t="s">
        <v>68</v>
      </c>
      <c r="C68" s="52" t="s">
        <v>78</v>
      </c>
      <c r="D68" s="51" t="s">
        <v>70</v>
      </c>
      <c r="E68" s="100" t="s">
        <v>148</v>
      </c>
      <c r="F68" s="100" t="s">
        <v>149</v>
      </c>
      <c r="G68" s="51" t="s">
        <v>150</v>
      </c>
      <c r="H68" s="103">
        <v>1</v>
      </c>
      <c r="I68" s="101">
        <v>0</v>
      </c>
      <c r="J68" s="96">
        <v>0</v>
      </c>
      <c r="K68" s="52" t="s">
        <v>74</v>
      </c>
      <c r="L68" s="102" t="s">
        <v>81</v>
      </c>
      <c r="M68" s="102">
        <v>15834044896</v>
      </c>
      <c r="N68" s="96"/>
    </row>
    <row r="69" spans="1:14" s="4" customFormat="1" ht="24.95" customHeight="1">
      <c r="A69" s="51">
        <v>66</v>
      </c>
      <c r="B69" s="51" t="s">
        <v>68</v>
      </c>
      <c r="C69" s="52" t="s">
        <v>78</v>
      </c>
      <c r="D69" s="51" t="s">
        <v>70</v>
      </c>
      <c r="E69" s="100" t="s">
        <v>151</v>
      </c>
      <c r="F69" s="100" t="s">
        <v>152</v>
      </c>
      <c r="G69" s="51" t="s">
        <v>153</v>
      </c>
      <c r="H69" s="52">
        <v>529.49</v>
      </c>
      <c r="I69" s="101">
        <v>84</v>
      </c>
      <c r="J69" s="96">
        <v>44477.16</v>
      </c>
      <c r="K69" s="52" t="s">
        <v>74</v>
      </c>
      <c r="L69" s="102" t="s">
        <v>81</v>
      </c>
      <c r="M69" s="102">
        <v>15834044896</v>
      </c>
      <c r="N69" s="96"/>
    </row>
    <row r="70" spans="1:14" s="4" customFormat="1" ht="24.95" customHeight="1">
      <c r="A70" s="51">
        <v>67</v>
      </c>
      <c r="B70" s="51" t="s">
        <v>68</v>
      </c>
      <c r="C70" s="52" t="s">
        <v>78</v>
      </c>
      <c r="D70" s="51" t="s">
        <v>70</v>
      </c>
      <c r="E70" s="100" t="s">
        <v>151</v>
      </c>
      <c r="F70" s="100" t="s">
        <v>154</v>
      </c>
      <c r="G70" s="51" t="s">
        <v>153</v>
      </c>
      <c r="H70" s="52">
        <v>359.37</v>
      </c>
      <c r="I70" s="101">
        <v>0</v>
      </c>
      <c r="J70" s="96">
        <v>0</v>
      </c>
      <c r="K70" s="52" t="s">
        <v>74</v>
      </c>
      <c r="L70" s="102" t="s">
        <v>81</v>
      </c>
      <c r="M70" s="102">
        <v>15834044896</v>
      </c>
      <c r="N70" s="96"/>
    </row>
    <row r="71" spans="1:14" s="4" customFormat="1" ht="24.95" customHeight="1">
      <c r="A71" s="51">
        <v>68</v>
      </c>
      <c r="B71" s="51" t="s">
        <v>68</v>
      </c>
      <c r="C71" s="52" t="s">
        <v>78</v>
      </c>
      <c r="D71" s="51" t="s">
        <v>70</v>
      </c>
      <c r="E71" s="100" t="s">
        <v>151</v>
      </c>
      <c r="F71" s="100" t="s">
        <v>155</v>
      </c>
      <c r="G71" s="51" t="s">
        <v>153</v>
      </c>
      <c r="H71" s="52">
        <v>3.61</v>
      </c>
      <c r="I71" s="101">
        <v>0</v>
      </c>
      <c r="J71" s="96">
        <v>0</v>
      </c>
      <c r="K71" s="52" t="s">
        <v>74</v>
      </c>
      <c r="L71" s="102" t="s">
        <v>81</v>
      </c>
      <c r="M71" s="102">
        <v>15834044896</v>
      </c>
      <c r="N71" s="96"/>
    </row>
    <row r="72" spans="1:14" s="4" customFormat="1" ht="24.95" customHeight="1">
      <c r="A72" s="51">
        <v>69</v>
      </c>
      <c r="B72" s="51" t="s">
        <v>68</v>
      </c>
      <c r="C72" s="52" t="s">
        <v>78</v>
      </c>
      <c r="D72" s="51" t="s">
        <v>70</v>
      </c>
      <c r="E72" s="100" t="s">
        <v>151</v>
      </c>
      <c r="F72" s="100" t="s">
        <v>156</v>
      </c>
      <c r="G72" s="51" t="s">
        <v>153</v>
      </c>
      <c r="H72" s="52">
        <v>128.9</v>
      </c>
      <c r="I72" s="101">
        <v>0</v>
      </c>
      <c r="J72" s="96">
        <v>0</v>
      </c>
      <c r="K72" s="52" t="s">
        <v>74</v>
      </c>
      <c r="L72" s="102" t="s">
        <v>81</v>
      </c>
      <c r="M72" s="102">
        <v>15834044896</v>
      </c>
      <c r="N72" s="96"/>
    </row>
    <row r="73" spans="1:14" s="4" customFormat="1" ht="24.95" customHeight="1">
      <c r="A73" s="51">
        <v>70</v>
      </c>
      <c r="B73" s="51" t="s">
        <v>68</v>
      </c>
      <c r="C73" s="96" t="s">
        <v>157</v>
      </c>
      <c r="D73" s="51" t="s">
        <v>70</v>
      </c>
      <c r="E73" s="100" t="s">
        <v>158</v>
      </c>
      <c r="F73" s="100"/>
      <c r="G73" s="51" t="s">
        <v>36</v>
      </c>
      <c r="H73" s="52">
        <v>58.3</v>
      </c>
      <c r="I73" s="101">
        <v>1950</v>
      </c>
      <c r="J73" s="96">
        <v>113685</v>
      </c>
      <c r="K73" s="52" t="s">
        <v>74</v>
      </c>
      <c r="L73" s="102" t="s">
        <v>159</v>
      </c>
      <c r="M73" s="102">
        <v>15935152911</v>
      </c>
      <c r="N73" s="96"/>
    </row>
    <row r="74" spans="1:14" s="4" customFormat="1" ht="24.95" customHeight="1">
      <c r="A74" s="51">
        <v>71</v>
      </c>
      <c r="B74" s="51" t="s">
        <v>68</v>
      </c>
      <c r="C74" s="96" t="s">
        <v>157</v>
      </c>
      <c r="D74" s="51" t="s">
        <v>70</v>
      </c>
      <c r="E74" s="100" t="s">
        <v>160</v>
      </c>
      <c r="F74" s="100"/>
      <c r="G74" s="51" t="s">
        <v>161</v>
      </c>
      <c r="H74" s="52">
        <v>5</v>
      </c>
      <c r="I74" s="101">
        <v>1044.2</v>
      </c>
      <c r="J74" s="96">
        <v>5221</v>
      </c>
      <c r="K74" s="52" t="s">
        <v>74</v>
      </c>
      <c r="L74" s="102" t="s">
        <v>159</v>
      </c>
      <c r="M74" s="102">
        <v>15935152911</v>
      </c>
      <c r="N74" s="96"/>
    </row>
    <row r="75" spans="1:14" s="4" customFormat="1" ht="24.95" customHeight="1">
      <c r="A75" s="51">
        <v>72</v>
      </c>
      <c r="B75" s="51" t="s">
        <v>68</v>
      </c>
      <c r="C75" s="96" t="s">
        <v>162</v>
      </c>
      <c r="D75" s="51" t="s">
        <v>70</v>
      </c>
      <c r="E75" s="100" t="s">
        <v>163</v>
      </c>
      <c r="F75" s="100" t="s">
        <v>164</v>
      </c>
      <c r="G75" s="51" t="s">
        <v>165</v>
      </c>
      <c r="H75" s="52">
        <v>2000.1</v>
      </c>
      <c r="I75" s="101">
        <v>0</v>
      </c>
      <c r="J75" s="96">
        <v>0</v>
      </c>
      <c r="K75" s="52" t="s">
        <v>74</v>
      </c>
      <c r="L75" s="102" t="s">
        <v>166</v>
      </c>
      <c r="M75" s="102">
        <v>15364881177</v>
      </c>
      <c r="N75" s="96"/>
    </row>
    <row r="76" spans="1:14" s="4" customFormat="1" ht="24.95" customHeight="1">
      <c r="A76" s="51">
        <v>73</v>
      </c>
      <c r="B76" s="51" t="s">
        <v>68</v>
      </c>
      <c r="C76" s="96" t="s">
        <v>162</v>
      </c>
      <c r="D76" s="51" t="s">
        <v>70</v>
      </c>
      <c r="E76" s="100" t="s">
        <v>163</v>
      </c>
      <c r="F76" s="100" t="s">
        <v>167</v>
      </c>
      <c r="G76" s="51" t="s">
        <v>165</v>
      </c>
      <c r="H76" s="52">
        <v>156.91999999999999</v>
      </c>
      <c r="I76" s="101">
        <v>0</v>
      </c>
      <c r="J76" s="96">
        <v>0</v>
      </c>
      <c r="K76" s="52" t="s">
        <v>74</v>
      </c>
      <c r="L76" s="102" t="s">
        <v>166</v>
      </c>
      <c r="M76" s="102">
        <v>15364881177</v>
      </c>
      <c r="N76" s="96"/>
    </row>
    <row r="77" spans="1:14" s="4" customFormat="1" ht="24.95" customHeight="1">
      <c r="A77" s="51">
        <v>74</v>
      </c>
      <c r="B77" s="51" t="s">
        <v>68</v>
      </c>
      <c r="C77" s="96" t="s">
        <v>162</v>
      </c>
      <c r="D77" s="51" t="s">
        <v>70</v>
      </c>
      <c r="E77" s="100" t="s">
        <v>163</v>
      </c>
      <c r="F77" s="100" t="s">
        <v>168</v>
      </c>
      <c r="G77" s="51" t="s">
        <v>165</v>
      </c>
      <c r="H77" s="52">
        <v>112.36</v>
      </c>
      <c r="I77" s="101">
        <v>0</v>
      </c>
      <c r="J77" s="96">
        <v>0</v>
      </c>
      <c r="K77" s="52" t="s">
        <v>74</v>
      </c>
      <c r="L77" s="102" t="s">
        <v>166</v>
      </c>
      <c r="M77" s="102">
        <v>15364881177</v>
      </c>
      <c r="N77" s="96"/>
    </row>
    <row r="78" spans="1:14" s="4" customFormat="1" ht="24.95" customHeight="1">
      <c r="A78" s="51">
        <v>75</v>
      </c>
      <c r="B78" s="51" t="s">
        <v>68</v>
      </c>
      <c r="C78" s="96" t="s">
        <v>162</v>
      </c>
      <c r="D78" s="51" t="s">
        <v>70</v>
      </c>
      <c r="E78" s="100" t="s">
        <v>163</v>
      </c>
      <c r="F78" s="100" t="s">
        <v>169</v>
      </c>
      <c r="G78" s="51" t="s">
        <v>165</v>
      </c>
      <c r="H78" s="52">
        <v>134.63999999999999</v>
      </c>
      <c r="I78" s="101">
        <v>0</v>
      </c>
      <c r="J78" s="96">
        <v>0</v>
      </c>
      <c r="K78" s="52" t="s">
        <v>74</v>
      </c>
      <c r="L78" s="102" t="s">
        <v>166</v>
      </c>
      <c r="M78" s="102">
        <v>15364881177</v>
      </c>
      <c r="N78" s="96"/>
    </row>
    <row r="79" spans="1:14" s="4" customFormat="1" ht="24.95" customHeight="1">
      <c r="A79" s="51">
        <v>76</v>
      </c>
      <c r="B79" s="51" t="s">
        <v>68</v>
      </c>
      <c r="C79" s="96" t="s">
        <v>162</v>
      </c>
      <c r="D79" s="51" t="s">
        <v>70</v>
      </c>
      <c r="E79" s="100" t="s">
        <v>163</v>
      </c>
      <c r="F79" s="100" t="s">
        <v>164</v>
      </c>
      <c r="G79" s="51" t="s">
        <v>165</v>
      </c>
      <c r="H79" s="52">
        <v>332.2</v>
      </c>
      <c r="I79" s="101">
        <v>0</v>
      </c>
      <c r="J79" s="96">
        <v>0</v>
      </c>
      <c r="K79" s="52" t="s">
        <v>74</v>
      </c>
      <c r="L79" s="102" t="s">
        <v>166</v>
      </c>
      <c r="M79" s="102">
        <v>15364881177</v>
      </c>
      <c r="N79" s="96"/>
    </row>
    <row r="80" spans="1:14" s="4" customFormat="1" ht="24.95" customHeight="1">
      <c r="A80" s="51">
        <v>77</v>
      </c>
      <c r="B80" s="51" t="s">
        <v>68</v>
      </c>
      <c r="C80" s="96" t="s">
        <v>162</v>
      </c>
      <c r="D80" s="51" t="s">
        <v>70</v>
      </c>
      <c r="E80" s="100" t="s">
        <v>163</v>
      </c>
      <c r="F80" s="100" t="s">
        <v>170</v>
      </c>
      <c r="G80" s="51" t="s">
        <v>165</v>
      </c>
      <c r="H80" s="52">
        <v>116.9</v>
      </c>
      <c r="I80" s="101">
        <v>0</v>
      </c>
      <c r="J80" s="96">
        <v>0</v>
      </c>
      <c r="K80" s="52" t="s">
        <v>74</v>
      </c>
      <c r="L80" s="102" t="s">
        <v>166</v>
      </c>
      <c r="M80" s="102">
        <v>15364881177</v>
      </c>
      <c r="N80" s="96"/>
    </row>
    <row r="81" spans="1:14" s="4" customFormat="1" ht="24.95" customHeight="1">
      <c r="A81" s="51">
        <v>78</v>
      </c>
      <c r="B81" s="51" t="s">
        <v>68</v>
      </c>
      <c r="C81" s="96" t="s">
        <v>162</v>
      </c>
      <c r="D81" s="51" t="s">
        <v>70</v>
      </c>
      <c r="E81" s="100" t="s">
        <v>264</v>
      </c>
      <c r="F81" s="100" t="s">
        <v>168</v>
      </c>
      <c r="G81" s="51" t="s">
        <v>265</v>
      </c>
      <c r="H81" s="52">
        <v>216</v>
      </c>
      <c r="I81" s="101">
        <v>0</v>
      </c>
      <c r="J81" s="96">
        <v>0</v>
      </c>
      <c r="K81" s="52" t="s">
        <v>74</v>
      </c>
      <c r="L81" s="102" t="s">
        <v>166</v>
      </c>
      <c r="M81" s="102">
        <v>15364881177</v>
      </c>
      <c r="N81" s="96"/>
    </row>
    <row r="82" spans="1:14" ht="24.95" customHeight="1">
      <c r="A82" s="51">
        <v>79</v>
      </c>
      <c r="B82" s="51" t="s">
        <v>68</v>
      </c>
      <c r="C82" s="52" t="s">
        <v>171</v>
      </c>
      <c r="D82" s="51" t="s">
        <v>172</v>
      </c>
      <c r="E82" s="100" t="s">
        <v>173</v>
      </c>
      <c r="F82" s="100" t="s">
        <v>174</v>
      </c>
      <c r="G82" s="51" t="s">
        <v>175</v>
      </c>
      <c r="H82" s="52">
        <v>10</v>
      </c>
      <c r="I82" s="101">
        <v>200</v>
      </c>
      <c r="J82" s="96">
        <v>2000</v>
      </c>
      <c r="K82" s="52" t="s">
        <v>74</v>
      </c>
      <c r="L82" s="102" t="s">
        <v>176</v>
      </c>
      <c r="M82" s="102">
        <v>13734002641</v>
      </c>
      <c r="N82" s="104"/>
    </row>
    <row r="83" spans="1:14" ht="24.95" customHeight="1">
      <c r="A83" s="51">
        <v>80</v>
      </c>
      <c r="B83" s="51" t="s">
        <v>68</v>
      </c>
      <c r="C83" s="52" t="s">
        <v>171</v>
      </c>
      <c r="D83" s="51" t="s">
        <v>177</v>
      </c>
      <c r="E83" s="100" t="s">
        <v>178</v>
      </c>
      <c r="F83" s="100" t="s">
        <v>179</v>
      </c>
      <c r="G83" s="51" t="s">
        <v>180</v>
      </c>
      <c r="H83" s="52">
        <v>400</v>
      </c>
      <c r="I83" s="101">
        <v>20</v>
      </c>
      <c r="J83" s="96">
        <v>8000</v>
      </c>
      <c r="K83" s="52" t="s">
        <v>74</v>
      </c>
      <c r="L83" s="102" t="s">
        <v>176</v>
      </c>
      <c r="M83" s="102">
        <v>13734002641</v>
      </c>
      <c r="N83" s="104"/>
    </row>
    <row r="84" spans="1:14" ht="24.95" customHeight="1">
      <c r="A84" s="51">
        <v>81</v>
      </c>
      <c r="B84" s="51" t="s">
        <v>68</v>
      </c>
      <c r="C84" s="52" t="s">
        <v>171</v>
      </c>
      <c r="D84" s="51" t="s">
        <v>181</v>
      </c>
      <c r="E84" s="100" t="s">
        <v>178</v>
      </c>
      <c r="F84" s="100" t="s">
        <v>182</v>
      </c>
      <c r="G84" s="51" t="s">
        <v>180</v>
      </c>
      <c r="H84" s="52">
        <v>600</v>
      </c>
      <c r="I84" s="101">
        <v>15</v>
      </c>
      <c r="J84" s="96">
        <v>9000</v>
      </c>
      <c r="K84" s="52" t="s">
        <v>74</v>
      </c>
      <c r="L84" s="102" t="s">
        <v>176</v>
      </c>
      <c r="M84" s="102">
        <v>13734002641</v>
      </c>
      <c r="N84" s="104"/>
    </row>
    <row r="85" spans="1:14" ht="24.95" customHeight="1">
      <c r="A85" s="51">
        <v>82</v>
      </c>
      <c r="B85" s="51" t="s">
        <v>68</v>
      </c>
      <c r="C85" s="52" t="s">
        <v>171</v>
      </c>
      <c r="D85" s="51" t="s">
        <v>183</v>
      </c>
      <c r="E85" s="100" t="s">
        <v>178</v>
      </c>
      <c r="F85" s="100" t="s">
        <v>184</v>
      </c>
      <c r="G85" s="51" t="s">
        <v>180</v>
      </c>
      <c r="H85" s="52">
        <v>252</v>
      </c>
      <c r="I85" s="101">
        <v>30</v>
      </c>
      <c r="J85" s="96">
        <v>7560</v>
      </c>
      <c r="K85" s="52" t="s">
        <v>74</v>
      </c>
      <c r="L85" s="102" t="s">
        <v>176</v>
      </c>
      <c r="M85" s="102">
        <v>13734002641</v>
      </c>
      <c r="N85" s="104"/>
    </row>
    <row r="86" spans="1:14" ht="24.95" customHeight="1">
      <c r="A86" s="51">
        <v>83</v>
      </c>
      <c r="B86" s="51" t="s">
        <v>68</v>
      </c>
      <c r="C86" s="52" t="s">
        <v>171</v>
      </c>
      <c r="D86" s="51" t="s">
        <v>185</v>
      </c>
      <c r="E86" s="100" t="s">
        <v>186</v>
      </c>
      <c r="F86" s="100"/>
      <c r="G86" s="51" t="s">
        <v>73</v>
      </c>
      <c r="H86" s="52">
        <v>100</v>
      </c>
      <c r="I86" s="101">
        <v>50</v>
      </c>
      <c r="J86" s="96">
        <v>5000</v>
      </c>
      <c r="K86" s="52" t="s">
        <v>74</v>
      </c>
      <c r="L86" s="102" t="s">
        <v>176</v>
      </c>
      <c r="M86" s="102">
        <v>13734002641</v>
      </c>
      <c r="N86" s="104"/>
    </row>
    <row r="87" spans="1:14" ht="24.95" customHeight="1">
      <c r="A87" s="51">
        <v>84</v>
      </c>
      <c r="B87" s="51" t="s">
        <v>68</v>
      </c>
      <c r="C87" s="52" t="s">
        <v>171</v>
      </c>
      <c r="D87" s="51" t="s">
        <v>187</v>
      </c>
      <c r="E87" s="100" t="s">
        <v>188</v>
      </c>
      <c r="F87" s="100" t="s">
        <v>189</v>
      </c>
      <c r="G87" s="51" t="s">
        <v>73</v>
      </c>
      <c r="H87" s="52">
        <v>8</v>
      </c>
      <c r="I87" s="101">
        <v>4200</v>
      </c>
      <c r="J87" s="96">
        <v>33600</v>
      </c>
      <c r="K87" s="52" t="s">
        <v>25</v>
      </c>
      <c r="L87" s="102" t="s">
        <v>176</v>
      </c>
      <c r="M87" s="102">
        <v>13734002641</v>
      </c>
      <c r="N87" s="104"/>
    </row>
    <row r="88" spans="1:14" s="4" customFormat="1" ht="24.95" customHeight="1">
      <c r="A88" s="51">
        <v>85</v>
      </c>
      <c r="B88" s="51" t="s">
        <v>68</v>
      </c>
      <c r="C88" s="52" t="s">
        <v>542</v>
      </c>
      <c r="D88" s="51" t="s">
        <v>43</v>
      </c>
      <c r="E88" s="52" t="s">
        <v>194</v>
      </c>
      <c r="F88" s="52" t="s">
        <v>195</v>
      </c>
      <c r="G88" s="52" t="s">
        <v>36</v>
      </c>
      <c r="H88" s="51">
        <v>0.04</v>
      </c>
      <c r="I88" s="105">
        <v>3760</v>
      </c>
      <c r="J88" s="106">
        <v>150.4</v>
      </c>
      <c r="K88" s="52" t="s">
        <v>25</v>
      </c>
      <c r="L88" s="52" t="s">
        <v>196</v>
      </c>
      <c r="M88" s="52">
        <v>13847129712</v>
      </c>
      <c r="N88" s="96"/>
    </row>
    <row r="89" spans="1:14" s="4" customFormat="1" ht="24.95" customHeight="1">
      <c r="A89" s="51">
        <v>86</v>
      </c>
      <c r="B89" s="51" t="s">
        <v>68</v>
      </c>
      <c r="C89" s="52" t="s">
        <v>542</v>
      </c>
      <c r="D89" s="51" t="s">
        <v>43</v>
      </c>
      <c r="E89" s="52" t="s">
        <v>197</v>
      </c>
      <c r="F89" s="52" t="s">
        <v>198</v>
      </c>
      <c r="G89" s="52" t="s">
        <v>36</v>
      </c>
      <c r="H89" s="51">
        <v>0.08</v>
      </c>
      <c r="I89" s="105">
        <v>3850</v>
      </c>
      <c r="J89" s="106">
        <v>308</v>
      </c>
      <c r="K89" s="52" t="s">
        <v>25</v>
      </c>
      <c r="L89" s="52" t="s">
        <v>196</v>
      </c>
      <c r="M89" s="52">
        <v>13847129712</v>
      </c>
      <c r="N89" s="96"/>
    </row>
    <row r="90" spans="1:14" s="4" customFormat="1" ht="24.95" customHeight="1">
      <c r="A90" s="51">
        <v>87</v>
      </c>
      <c r="B90" s="51" t="s">
        <v>68</v>
      </c>
      <c r="C90" s="52" t="s">
        <v>202</v>
      </c>
      <c r="D90" s="51" t="s">
        <v>70</v>
      </c>
      <c r="E90" s="52" t="s">
        <v>160</v>
      </c>
      <c r="F90" s="52"/>
      <c r="G90" s="52" t="s">
        <v>161</v>
      </c>
      <c r="H90" s="51">
        <v>2</v>
      </c>
      <c r="I90" s="105">
        <v>500</v>
      </c>
      <c r="J90" s="106">
        <v>1000</v>
      </c>
      <c r="K90" s="52" t="s">
        <v>25</v>
      </c>
      <c r="L90" s="52" t="s">
        <v>203</v>
      </c>
      <c r="M90" s="52">
        <v>18811021868</v>
      </c>
      <c r="N90" s="96"/>
    </row>
    <row r="91" spans="1:14" s="4" customFormat="1" ht="24.95" customHeight="1">
      <c r="A91" s="51">
        <v>88</v>
      </c>
      <c r="B91" s="51" t="s">
        <v>68</v>
      </c>
      <c r="C91" s="52" t="s">
        <v>322</v>
      </c>
      <c r="D91" s="51" t="s">
        <v>323</v>
      </c>
      <c r="E91" s="52" t="s">
        <v>266</v>
      </c>
      <c r="F91" s="52" t="s">
        <v>324</v>
      </c>
      <c r="G91" s="52" t="s">
        <v>8</v>
      </c>
      <c r="H91" s="51">
        <v>0.35</v>
      </c>
      <c r="I91" s="105">
        <v>2250</v>
      </c>
      <c r="J91" s="106">
        <v>787.5</v>
      </c>
      <c r="K91" s="52" t="s">
        <v>25</v>
      </c>
      <c r="L91" s="52" t="s">
        <v>201</v>
      </c>
      <c r="M91" s="52">
        <v>15835489945</v>
      </c>
      <c r="N91" s="96"/>
    </row>
    <row r="92" spans="1:14" s="4" customFormat="1" ht="24.95" customHeight="1">
      <c r="A92" s="51">
        <v>89</v>
      </c>
      <c r="B92" s="51" t="s">
        <v>68</v>
      </c>
      <c r="C92" s="52" t="s">
        <v>199</v>
      </c>
      <c r="D92" s="51" t="s">
        <v>267</v>
      </c>
      <c r="E92" s="52" t="s">
        <v>19</v>
      </c>
      <c r="F92" s="52" t="s">
        <v>200</v>
      </c>
      <c r="G92" s="52" t="s">
        <v>36</v>
      </c>
      <c r="H92" s="51">
        <v>0.86</v>
      </c>
      <c r="I92" s="105">
        <v>1000</v>
      </c>
      <c r="J92" s="106">
        <f>I92*H92</f>
        <v>860</v>
      </c>
      <c r="K92" s="52" t="s">
        <v>25</v>
      </c>
      <c r="L92" s="52" t="s">
        <v>201</v>
      </c>
      <c r="M92" s="52">
        <v>15835489945</v>
      </c>
      <c r="N92" s="96" t="s">
        <v>268</v>
      </c>
    </row>
    <row r="93" spans="1:14" s="4" customFormat="1" ht="24.95" customHeight="1">
      <c r="A93" s="51">
        <v>90</v>
      </c>
      <c r="B93" s="51" t="s">
        <v>68</v>
      </c>
      <c r="C93" s="52" t="s">
        <v>757</v>
      </c>
      <c r="D93" s="51">
        <v>43219</v>
      </c>
      <c r="E93" s="52" t="s">
        <v>197</v>
      </c>
      <c r="F93" s="52" t="s">
        <v>758</v>
      </c>
      <c r="G93" s="52" t="s">
        <v>8</v>
      </c>
      <c r="H93" s="51">
        <v>42</v>
      </c>
      <c r="I93" s="105">
        <v>2100</v>
      </c>
      <c r="J93" s="106">
        <v>88200</v>
      </c>
      <c r="K93" s="52" t="s">
        <v>25</v>
      </c>
      <c r="L93" s="52" t="s">
        <v>759</v>
      </c>
      <c r="M93" s="52">
        <v>18636135823</v>
      </c>
      <c r="N93" s="96"/>
    </row>
    <row r="94" spans="1:14" s="4" customFormat="1" ht="24.95" customHeight="1">
      <c r="A94" s="51">
        <v>91</v>
      </c>
      <c r="B94" s="51" t="s">
        <v>68</v>
      </c>
      <c r="C94" s="144" t="s">
        <v>760</v>
      </c>
      <c r="D94" s="145" t="s">
        <v>761</v>
      </c>
      <c r="E94" s="144" t="s">
        <v>667</v>
      </c>
      <c r="F94" s="144" t="s">
        <v>762</v>
      </c>
      <c r="G94" s="144" t="s">
        <v>36</v>
      </c>
      <c r="H94" s="145">
        <v>7.5</v>
      </c>
      <c r="I94" s="145">
        <v>2000</v>
      </c>
      <c r="J94" s="144">
        <v>15000</v>
      </c>
      <c r="K94" s="144" t="s">
        <v>763</v>
      </c>
      <c r="L94" s="144" t="s">
        <v>764</v>
      </c>
      <c r="M94" s="146">
        <v>13754808066</v>
      </c>
      <c r="N94" s="145" t="s">
        <v>765</v>
      </c>
    </row>
    <row r="95" spans="1:14" ht="29.25" customHeight="1">
      <c r="B95" s="3" t="s">
        <v>204</v>
      </c>
      <c r="C95" s="3"/>
      <c r="F95" s="3" t="s">
        <v>205</v>
      </c>
      <c r="I95" s="3"/>
      <c r="J95" s="3"/>
      <c r="L95" s="8" t="s">
        <v>860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92"/>
  <sheetViews>
    <sheetView topLeftCell="A151" workbookViewId="0">
      <selection sqref="A1:N192"/>
    </sheetView>
  </sheetViews>
  <sheetFormatPr defaultColWidth="9" defaultRowHeight="13.5"/>
  <cols>
    <col min="1" max="9" width="9" style="197"/>
    <col min="10" max="10" width="9" style="198"/>
    <col min="11" max="16384" width="9" style="197"/>
  </cols>
  <sheetData>
    <row r="1" spans="1:14" ht="27">
      <c r="A1" s="177" t="s">
        <v>212</v>
      </c>
      <c r="B1" s="177"/>
      <c r="C1" s="177"/>
      <c r="D1" s="177"/>
      <c r="E1" s="177"/>
      <c r="F1" s="177"/>
      <c r="G1" s="177"/>
      <c r="H1" s="177"/>
      <c r="I1" s="177"/>
      <c r="J1" s="178"/>
      <c r="K1" s="177"/>
      <c r="L1" s="177"/>
      <c r="M1" s="177"/>
      <c r="N1" s="177"/>
    </row>
    <row r="2" spans="1:14">
      <c r="A2" s="175" t="s">
        <v>54</v>
      </c>
      <c r="B2" s="175"/>
      <c r="C2" s="175"/>
      <c r="D2" s="175"/>
      <c r="E2" s="175"/>
      <c r="F2" s="175"/>
      <c r="G2" s="175"/>
      <c r="H2" s="175"/>
      <c r="I2" s="175"/>
      <c r="J2" s="176"/>
      <c r="K2" s="175"/>
      <c r="L2" s="175"/>
      <c r="M2" s="175"/>
      <c r="N2" s="175"/>
    </row>
    <row r="3" spans="1:14">
      <c r="A3" s="32" t="s">
        <v>0</v>
      </c>
      <c r="B3" s="32" t="s">
        <v>55</v>
      </c>
      <c r="C3" s="32" t="s">
        <v>56</v>
      </c>
      <c r="D3" s="32" t="s">
        <v>57</v>
      </c>
      <c r="E3" s="33" t="s">
        <v>58</v>
      </c>
      <c r="F3" s="33" t="s">
        <v>59</v>
      </c>
      <c r="G3" s="33" t="s">
        <v>60</v>
      </c>
      <c r="H3" s="32" t="s">
        <v>61</v>
      </c>
      <c r="I3" s="32" t="s">
        <v>62</v>
      </c>
      <c r="J3" s="108" t="s">
        <v>63</v>
      </c>
      <c r="K3" s="33" t="s">
        <v>64</v>
      </c>
      <c r="L3" s="33" t="s">
        <v>65</v>
      </c>
      <c r="M3" s="33" t="s">
        <v>66</v>
      </c>
      <c r="N3" s="32" t="s">
        <v>67</v>
      </c>
    </row>
    <row r="4" spans="1:14" ht="24">
      <c r="A4" s="32">
        <v>1</v>
      </c>
      <c r="B4" s="32" t="s">
        <v>213</v>
      </c>
      <c r="C4" s="33" t="s">
        <v>325</v>
      </c>
      <c r="D4" s="32">
        <v>2017.12</v>
      </c>
      <c r="E4" s="33" t="s">
        <v>280</v>
      </c>
      <c r="F4" s="33" t="s">
        <v>281</v>
      </c>
      <c r="G4" s="33" t="s">
        <v>282</v>
      </c>
      <c r="H4" s="32">
        <v>2</v>
      </c>
      <c r="I4" s="32"/>
      <c r="J4" s="108"/>
      <c r="K4" s="33" t="s">
        <v>25</v>
      </c>
      <c r="L4" s="33" t="s">
        <v>485</v>
      </c>
      <c r="M4" s="33">
        <v>13680309857</v>
      </c>
      <c r="N4" s="32"/>
    </row>
    <row r="5" spans="1:14" ht="24">
      <c r="A5" s="107">
        <v>2</v>
      </c>
      <c r="B5" s="32" t="s">
        <v>213</v>
      </c>
      <c r="C5" s="33" t="s">
        <v>325</v>
      </c>
      <c r="D5" s="32">
        <v>2017.12</v>
      </c>
      <c r="E5" s="33" t="s">
        <v>280</v>
      </c>
      <c r="F5" s="33" t="s">
        <v>281</v>
      </c>
      <c r="G5" s="33" t="s">
        <v>283</v>
      </c>
      <c r="H5" s="32">
        <v>2</v>
      </c>
      <c r="I5" s="32"/>
      <c r="J5" s="108"/>
      <c r="K5" s="33" t="s">
        <v>25</v>
      </c>
      <c r="L5" s="33" t="s">
        <v>485</v>
      </c>
      <c r="M5" s="33">
        <v>13680309857</v>
      </c>
      <c r="N5" s="32"/>
    </row>
    <row r="6" spans="1:14" ht="24">
      <c r="A6" s="32">
        <v>3</v>
      </c>
      <c r="B6" s="32" t="s">
        <v>213</v>
      </c>
      <c r="C6" s="33" t="s">
        <v>325</v>
      </c>
      <c r="D6" s="32">
        <v>2017.12</v>
      </c>
      <c r="E6" s="33" t="s">
        <v>280</v>
      </c>
      <c r="F6" s="33" t="s">
        <v>281</v>
      </c>
      <c r="G6" s="33" t="s">
        <v>284</v>
      </c>
      <c r="H6" s="32">
        <v>16</v>
      </c>
      <c r="I6" s="32"/>
      <c r="J6" s="108"/>
      <c r="K6" s="33" t="s">
        <v>25</v>
      </c>
      <c r="L6" s="33" t="s">
        <v>485</v>
      </c>
      <c r="M6" s="33">
        <v>13680309857</v>
      </c>
      <c r="N6" s="32"/>
    </row>
    <row r="7" spans="1:14" ht="24">
      <c r="A7" s="107">
        <v>4</v>
      </c>
      <c r="B7" s="32" t="s">
        <v>213</v>
      </c>
      <c r="C7" s="33" t="s">
        <v>325</v>
      </c>
      <c r="D7" s="32">
        <v>2017.12</v>
      </c>
      <c r="E7" s="33" t="s">
        <v>280</v>
      </c>
      <c r="F7" s="33" t="s">
        <v>285</v>
      </c>
      <c r="G7" s="33" t="s">
        <v>282</v>
      </c>
      <c r="H7" s="32">
        <v>2</v>
      </c>
      <c r="I7" s="32"/>
      <c r="J7" s="108"/>
      <c r="K7" s="33" t="s">
        <v>25</v>
      </c>
      <c r="L7" s="33" t="s">
        <v>485</v>
      </c>
      <c r="M7" s="33">
        <v>13680309857</v>
      </c>
      <c r="N7" s="32"/>
    </row>
    <row r="8" spans="1:14" ht="24">
      <c r="A8" s="32">
        <v>5</v>
      </c>
      <c r="B8" s="32" t="s">
        <v>213</v>
      </c>
      <c r="C8" s="33" t="s">
        <v>325</v>
      </c>
      <c r="D8" s="32">
        <v>2017.12</v>
      </c>
      <c r="E8" s="33" t="s">
        <v>280</v>
      </c>
      <c r="F8" s="33" t="s">
        <v>285</v>
      </c>
      <c r="G8" s="33" t="s">
        <v>283</v>
      </c>
      <c r="H8" s="32">
        <v>2</v>
      </c>
      <c r="I8" s="32"/>
      <c r="J8" s="108"/>
      <c r="K8" s="33" t="s">
        <v>25</v>
      </c>
      <c r="L8" s="33" t="s">
        <v>485</v>
      </c>
      <c r="M8" s="33">
        <v>13680309857</v>
      </c>
      <c r="N8" s="32"/>
    </row>
    <row r="9" spans="1:14" ht="24">
      <c r="A9" s="107">
        <v>6</v>
      </c>
      <c r="B9" s="32" t="s">
        <v>213</v>
      </c>
      <c r="C9" s="33" t="s">
        <v>325</v>
      </c>
      <c r="D9" s="32">
        <v>2017.12</v>
      </c>
      <c r="E9" s="33" t="s">
        <v>280</v>
      </c>
      <c r="F9" s="33" t="s">
        <v>285</v>
      </c>
      <c r="G9" s="33" t="s">
        <v>284</v>
      </c>
      <c r="H9" s="32">
        <v>10</v>
      </c>
      <c r="I9" s="32"/>
      <c r="J9" s="108"/>
      <c r="K9" s="33" t="s">
        <v>25</v>
      </c>
      <c r="L9" s="33" t="s">
        <v>485</v>
      </c>
      <c r="M9" s="33">
        <v>13680309857</v>
      </c>
      <c r="N9" s="32"/>
    </row>
    <row r="10" spans="1:14" ht="24">
      <c r="A10" s="32">
        <v>7</v>
      </c>
      <c r="B10" s="32" t="s">
        <v>213</v>
      </c>
      <c r="C10" s="33" t="s">
        <v>325</v>
      </c>
      <c r="D10" s="32">
        <v>2017.12</v>
      </c>
      <c r="E10" s="33" t="s">
        <v>280</v>
      </c>
      <c r="F10" s="33" t="s">
        <v>286</v>
      </c>
      <c r="G10" s="33" t="s">
        <v>283</v>
      </c>
      <c r="H10" s="32">
        <v>2</v>
      </c>
      <c r="I10" s="32"/>
      <c r="J10" s="108"/>
      <c r="K10" s="33" t="s">
        <v>25</v>
      </c>
      <c r="L10" s="33" t="s">
        <v>485</v>
      </c>
      <c r="M10" s="33">
        <v>13680309857</v>
      </c>
      <c r="N10" s="32"/>
    </row>
    <row r="11" spans="1:14" ht="24">
      <c r="A11" s="107">
        <v>8</v>
      </c>
      <c r="B11" s="32" t="s">
        <v>213</v>
      </c>
      <c r="C11" s="33" t="s">
        <v>325</v>
      </c>
      <c r="D11" s="32">
        <v>2017.12</v>
      </c>
      <c r="E11" s="33" t="s">
        <v>280</v>
      </c>
      <c r="F11" s="33" t="s">
        <v>286</v>
      </c>
      <c r="G11" s="33" t="s">
        <v>284</v>
      </c>
      <c r="H11" s="32">
        <v>4</v>
      </c>
      <c r="I11" s="32"/>
      <c r="J11" s="108"/>
      <c r="K11" s="33" t="s">
        <v>25</v>
      </c>
      <c r="L11" s="33" t="s">
        <v>485</v>
      </c>
      <c r="M11" s="33">
        <v>13680309857</v>
      </c>
      <c r="N11" s="32"/>
    </row>
    <row r="12" spans="1:14" ht="24">
      <c r="A12" s="32">
        <v>9</v>
      </c>
      <c r="B12" s="32" t="s">
        <v>213</v>
      </c>
      <c r="C12" s="33" t="s">
        <v>325</v>
      </c>
      <c r="D12" s="32">
        <v>2017.12</v>
      </c>
      <c r="E12" s="33" t="s">
        <v>280</v>
      </c>
      <c r="F12" s="33" t="s">
        <v>287</v>
      </c>
      <c r="G12" s="33" t="s">
        <v>283</v>
      </c>
      <c r="H12" s="32">
        <v>2</v>
      </c>
      <c r="I12" s="32"/>
      <c r="J12" s="108"/>
      <c r="K12" s="33" t="s">
        <v>25</v>
      </c>
      <c r="L12" s="33" t="s">
        <v>485</v>
      </c>
      <c r="M12" s="33">
        <v>13680309857</v>
      </c>
      <c r="N12" s="32"/>
    </row>
    <row r="13" spans="1:14" ht="24">
      <c r="A13" s="107">
        <v>10</v>
      </c>
      <c r="B13" s="32" t="s">
        <v>213</v>
      </c>
      <c r="C13" s="33" t="s">
        <v>325</v>
      </c>
      <c r="D13" s="32">
        <v>2017.12</v>
      </c>
      <c r="E13" s="33" t="s">
        <v>280</v>
      </c>
      <c r="F13" s="33" t="s">
        <v>287</v>
      </c>
      <c r="G13" s="33" t="s">
        <v>284</v>
      </c>
      <c r="H13" s="32">
        <v>2</v>
      </c>
      <c r="I13" s="32"/>
      <c r="J13" s="108"/>
      <c r="K13" s="33" t="s">
        <v>25</v>
      </c>
      <c r="L13" s="33" t="s">
        <v>485</v>
      </c>
      <c r="M13" s="33">
        <v>13680309857</v>
      </c>
      <c r="N13" s="32"/>
    </row>
    <row r="14" spans="1:14" ht="24">
      <c r="A14" s="32">
        <v>11</v>
      </c>
      <c r="B14" s="32" t="s">
        <v>213</v>
      </c>
      <c r="C14" s="33" t="s">
        <v>325</v>
      </c>
      <c r="D14" s="32">
        <v>2017.12</v>
      </c>
      <c r="E14" s="109" t="s">
        <v>242</v>
      </c>
      <c r="F14" s="142" t="s">
        <v>326</v>
      </c>
      <c r="G14" s="142" t="s">
        <v>291</v>
      </c>
      <c r="H14" s="142">
        <v>450</v>
      </c>
      <c r="I14" s="32">
        <v>28</v>
      </c>
      <c r="J14" s="108">
        <f t="shared" ref="J14:J20" si="0">H14*I14</f>
        <v>12600</v>
      </c>
      <c r="K14" s="33" t="s">
        <v>74</v>
      </c>
      <c r="L14" s="33" t="s">
        <v>485</v>
      </c>
      <c r="M14" s="33">
        <v>13680309857</v>
      </c>
      <c r="N14" s="32"/>
    </row>
    <row r="15" spans="1:14" ht="24">
      <c r="A15" s="107">
        <v>12</v>
      </c>
      <c r="B15" s="32" t="s">
        <v>213</v>
      </c>
      <c r="C15" s="33" t="s">
        <v>325</v>
      </c>
      <c r="D15" s="32">
        <v>2017.12</v>
      </c>
      <c r="E15" s="109" t="s">
        <v>242</v>
      </c>
      <c r="F15" s="142" t="s">
        <v>327</v>
      </c>
      <c r="G15" s="142" t="s">
        <v>291</v>
      </c>
      <c r="H15" s="142">
        <v>3422</v>
      </c>
      <c r="I15" s="32">
        <v>29</v>
      </c>
      <c r="J15" s="108">
        <f t="shared" si="0"/>
        <v>99238</v>
      </c>
      <c r="K15" s="33" t="s">
        <v>74</v>
      </c>
      <c r="L15" s="33" t="s">
        <v>485</v>
      </c>
      <c r="M15" s="33">
        <v>13680309857</v>
      </c>
      <c r="N15" s="32"/>
    </row>
    <row r="16" spans="1:14" ht="24">
      <c r="A16" s="32">
        <v>13</v>
      </c>
      <c r="B16" s="32" t="s">
        <v>213</v>
      </c>
      <c r="C16" s="33" t="s">
        <v>325</v>
      </c>
      <c r="D16" s="32">
        <v>2017.12</v>
      </c>
      <c r="E16" s="109" t="s">
        <v>242</v>
      </c>
      <c r="F16" s="142" t="s">
        <v>328</v>
      </c>
      <c r="G16" s="142" t="s">
        <v>291</v>
      </c>
      <c r="H16" s="142">
        <v>343</v>
      </c>
      <c r="I16" s="32">
        <v>38</v>
      </c>
      <c r="J16" s="108">
        <f t="shared" si="0"/>
        <v>13034</v>
      </c>
      <c r="K16" s="33" t="s">
        <v>74</v>
      </c>
      <c r="L16" s="33" t="s">
        <v>485</v>
      </c>
      <c r="M16" s="33">
        <v>13680309857</v>
      </c>
      <c r="N16" s="32"/>
    </row>
    <row r="17" spans="1:14" ht="24">
      <c r="A17" s="107">
        <v>14</v>
      </c>
      <c r="B17" s="32" t="s">
        <v>213</v>
      </c>
      <c r="C17" s="33" t="s">
        <v>325</v>
      </c>
      <c r="D17" s="32">
        <v>2018.1</v>
      </c>
      <c r="E17" s="33" t="s">
        <v>288</v>
      </c>
      <c r="F17" s="33" t="s">
        <v>289</v>
      </c>
      <c r="G17" s="33" t="s">
        <v>175</v>
      </c>
      <c r="H17" s="32">
        <v>30.7</v>
      </c>
      <c r="I17" s="32">
        <v>55</v>
      </c>
      <c r="J17" s="108">
        <f t="shared" si="0"/>
        <v>1688.5</v>
      </c>
      <c r="K17" s="33" t="s">
        <v>74</v>
      </c>
      <c r="L17" s="33" t="s">
        <v>485</v>
      </c>
      <c r="M17" s="33">
        <v>13680309857</v>
      </c>
      <c r="N17" s="32"/>
    </row>
    <row r="18" spans="1:14" ht="24">
      <c r="A18" s="32">
        <v>15</v>
      </c>
      <c r="B18" s="32" t="s">
        <v>213</v>
      </c>
      <c r="C18" s="33" t="s">
        <v>325</v>
      </c>
      <c r="D18" s="32">
        <v>2018.1</v>
      </c>
      <c r="E18" s="33" t="s">
        <v>288</v>
      </c>
      <c r="F18" s="33" t="s">
        <v>290</v>
      </c>
      <c r="G18" s="33" t="s">
        <v>175</v>
      </c>
      <c r="H18" s="32">
        <v>204.18</v>
      </c>
      <c r="I18" s="32">
        <v>55.8</v>
      </c>
      <c r="J18" s="108">
        <f t="shared" si="0"/>
        <v>11393.244000000001</v>
      </c>
      <c r="K18" s="33" t="s">
        <v>74</v>
      </c>
      <c r="L18" s="33" t="s">
        <v>485</v>
      </c>
      <c r="M18" s="33">
        <v>13680309857</v>
      </c>
      <c r="N18" s="32"/>
    </row>
    <row r="19" spans="1:14" ht="24">
      <c r="A19" s="107">
        <v>16</v>
      </c>
      <c r="B19" s="32" t="s">
        <v>213</v>
      </c>
      <c r="C19" s="33" t="s">
        <v>325</v>
      </c>
      <c r="D19" s="32">
        <v>2018.1</v>
      </c>
      <c r="E19" s="33" t="s">
        <v>288</v>
      </c>
      <c r="F19" s="33" t="s">
        <v>230</v>
      </c>
      <c r="G19" s="33" t="s">
        <v>175</v>
      </c>
      <c r="H19" s="32">
        <v>60.3</v>
      </c>
      <c r="I19" s="32">
        <v>45</v>
      </c>
      <c r="J19" s="108">
        <f t="shared" si="0"/>
        <v>2713.5</v>
      </c>
      <c r="K19" s="33" t="s">
        <v>74</v>
      </c>
      <c r="L19" s="33" t="s">
        <v>485</v>
      </c>
      <c r="M19" s="33">
        <v>13680309857</v>
      </c>
      <c r="N19" s="32"/>
    </row>
    <row r="20" spans="1:14" ht="24">
      <c r="A20" s="32">
        <v>17</v>
      </c>
      <c r="B20" s="32" t="s">
        <v>213</v>
      </c>
      <c r="C20" s="33" t="s">
        <v>325</v>
      </c>
      <c r="D20" s="32">
        <v>2018.1</v>
      </c>
      <c r="E20" s="33" t="s">
        <v>288</v>
      </c>
      <c r="F20" s="33" t="s">
        <v>311</v>
      </c>
      <c r="G20" s="33" t="s">
        <v>175</v>
      </c>
      <c r="H20" s="32">
        <v>99.23</v>
      </c>
      <c r="I20" s="32">
        <v>38</v>
      </c>
      <c r="J20" s="108">
        <f t="shared" si="0"/>
        <v>3770.7400000000002</v>
      </c>
      <c r="K20" s="33" t="s">
        <v>74</v>
      </c>
      <c r="L20" s="33" t="s">
        <v>485</v>
      </c>
      <c r="M20" s="33">
        <v>13680309857</v>
      </c>
      <c r="N20" s="32"/>
    </row>
    <row r="21" spans="1:14" ht="24">
      <c r="A21" s="107">
        <v>18</v>
      </c>
      <c r="B21" s="32" t="s">
        <v>213</v>
      </c>
      <c r="C21" s="33" t="s">
        <v>325</v>
      </c>
      <c r="D21" s="32">
        <v>2018.1</v>
      </c>
      <c r="E21" s="33" t="s">
        <v>288</v>
      </c>
      <c r="F21" s="33" t="s">
        <v>289</v>
      </c>
      <c r="G21" s="33" t="s">
        <v>175</v>
      </c>
      <c r="H21" s="32" t="s">
        <v>310</v>
      </c>
      <c r="I21" s="32">
        <v>55</v>
      </c>
      <c r="J21" s="108">
        <f>I21*64</f>
        <v>3520</v>
      </c>
      <c r="K21" s="33" t="s">
        <v>74</v>
      </c>
      <c r="L21" s="33" t="s">
        <v>485</v>
      </c>
      <c r="M21" s="33">
        <v>13680309857</v>
      </c>
      <c r="N21" s="32"/>
    </row>
    <row r="22" spans="1:14" ht="24">
      <c r="A22" s="32">
        <v>19</v>
      </c>
      <c r="B22" s="32" t="s">
        <v>213</v>
      </c>
      <c r="C22" s="33" t="s">
        <v>325</v>
      </c>
      <c r="D22" s="32">
        <v>2018.1</v>
      </c>
      <c r="E22" s="33" t="s">
        <v>292</v>
      </c>
      <c r="F22" s="33">
        <v>2.9</v>
      </c>
      <c r="G22" s="33" t="s">
        <v>175</v>
      </c>
      <c r="H22" s="32" t="s">
        <v>293</v>
      </c>
      <c r="I22" s="32">
        <v>1200</v>
      </c>
      <c r="J22" s="108">
        <f>I22*127.6</f>
        <v>153120</v>
      </c>
      <c r="K22" s="33" t="s">
        <v>74</v>
      </c>
      <c r="L22" s="33" t="s">
        <v>485</v>
      </c>
      <c r="M22" s="33">
        <v>13680309857</v>
      </c>
      <c r="N22" s="32"/>
    </row>
    <row r="23" spans="1:14" ht="24">
      <c r="A23" s="107">
        <v>20</v>
      </c>
      <c r="B23" s="32" t="s">
        <v>213</v>
      </c>
      <c r="C23" s="33" t="s">
        <v>325</v>
      </c>
      <c r="D23" s="32">
        <v>2018.1</v>
      </c>
      <c r="E23" s="33" t="s">
        <v>292</v>
      </c>
      <c r="F23" s="33">
        <v>3.2</v>
      </c>
      <c r="G23" s="33" t="s">
        <v>175</v>
      </c>
      <c r="H23" s="32" t="s">
        <v>294</v>
      </c>
      <c r="I23" s="32">
        <v>1200</v>
      </c>
      <c r="J23" s="108">
        <f>I23*108.8</f>
        <v>130560</v>
      </c>
      <c r="K23" s="33" t="s">
        <v>74</v>
      </c>
      <c r="L23" s="33" t="s">
        <v>485</v>
      </c>
      <c r="M23" s="33">
        <v>13680309857</v>
      </c>
      <c r="N23" s="32"/>
    </row>
    <row r="24" spans="1:14" ht="24">
      <c r="A24" s="32">
        <v>21</v>
      </c>
      <c r="B24" s="32" t="s">
        <v>213</v>
      </c>
      <c r="C24" s="33" t="s">
        <v>325</v>
      </c>
      <c r="D24" s="32">
        <v>2018.1</v>
      </c>
      <c r="E24" s="33" t="s">
        <v>292</v>
      </c>
      <c r="F24" s="33">
        <v>1.9</v>
      </c>
      <c r="G24" s="33" t="s">
        <v>175</v>
      </c>
      <c r="H24" s="32" t="s">
        <v>295</v>
      </c>
      <c r="I24" s="32">
        <v>1200</v>
      </c>
      <c r="J24" s="108">
        <f>I24*3.8</f>
        <v>4560</v>
      </c>
      <c r="K24" s="33" t="s">
        <v>74</v>
      </c>
      <c r="L24" s="33" t="s">
        <v>485</v>
      </c>
      <c r="M24" s="33">
        <v>13680309857</v>
      </c>
      <c r="N24" s="32"/>
    </row>
    <row r="25" spans="1:14" ht="24">
      <c r="A25" s="107">
        <v>22</v>
      </c>
      <c r="B25" s="32" t="s">
        <v>213</v>
      </c>
      <c r="C25" s="33" t="s">
        <v>325</v>
      </c>
      <c r="D25" s="32">
        <v>2018.1</v>
      </c>
      <c r="E25" s="33" t="s">
        <v>296</v>
      </c>
      <c r="F25" s="33">
        <v>2.5</v>
      </c>
      <c r="G25" s="33" t="s">
        <v>175</v>
      </c>
      <c r="H25" s="32" t="s">
        <v>297</v>
      </c>
      <c r="I25" s="32">
        <v>1100</v>
      </c>
      <c r="J25" s="108">
        <f>I25*327.5</f>
        <v>360250</v>
      </c>
      <c r="K25" s="33" t="s">
        <v>74</v>
      </c>
      <c r="L25" s="33" t="s">
        <v>485</v>
      </c>
      <c r="M25" s="33">
        <v>13680309857</v>
      </c>
      <c r="N25" s="32"/>
    </row>
    <row r="26" spans="1:14" ht="24">
      <c r="A26" s="32">
        <v>23</v>
      </c>
      <c r="B26" s="32" t="s">
        <v>213</v>
      </c>
      <c r="C26" s="33" t="s">
        <v>325</v>
      </c>
      <c r="D26" s="32">
        <v>2018.1</v>
      </c>
      <c r="E26" s="33" t="s">
        <v>296</v>
      </c>
      <c r="F26" s="33">
        <v>3</v>
      </c>
      <c r="G26" s="33" t="s">
        <v>175</v>
      </c>
      <c r="H26" s="32" t="s">
        <v>298</v>
      </c>
      <c r="I26" s="32">
        <v>1100</v>
      </c>
      <c r="J26" s="108">
        <f>I26*217</f>
        <v>238700</v>
      </c>
      <c r="K26" s="33" t="s">
        <v>74</v>
      </c>
      <c r="L26" s="33" t="s">
        <v>485</v>
      </c>
      <c r="M26" s="33">
        <v>13680309857</v>
      </c>
      <c r="N26" s="32"/>
    </row>
    <row r="27" spans="1:14" ht="24">
      <c r="A27" s="107">
        <v>24</v>
      </c>
      <c r="B27" s="32" t="s">
        <v>213</v>
      </c>
      <c r="C27" s="33" t="s">
        <v>325</v>
      </c>
      <c r="D27" s="32">
        <v>2018.1</v>
      </c>
      <c r="E27" s="33" t="s">
        <v>296</v>
      </c>
      <c r="F27" s="33">
        <v>2.4</v>
      </c>
      <c r="G27" s="33" t="s">
        <v>175</v>
      </c>
      <c r="H27" s="32" t="s">
        <v>299</v>
      </c>
      <c r="I27" s="32">
        <v>1100</v>
      </c>
      <c r="J27" s="108">
        <f>I27*360</f>
        <v>396000</v>
      </c>
      <c r="K27" s="33" t="s">
        <v>74</v>
      </c>
      <c r="L27" s="33" t="s">
        <v>485</v>
      </c>
      <c r="M27" s="33">
        <v>13680309857</v>
      </c>
      <c r="N27" s="32"/>
    </row>
    <row r="28" spans="1:14" ht="24">
      <c r="A28" s="32">
        <v>25</v>
      </c>
      <c r="B28" s="32" t="s">
        <v>213</v>
      </c>
      <c r="C28" s="33" t="s">
        <v>325</v>
      </c>
      <c r="D28" s="32">
        <v>2018.1</v>
      </c>
      <c r="E28" s="33" t="s">
        <v>296</v>
      </c>
      <c r="F28" s="33">
        <v>2</v>
      </c>
      <c r="G28" s="33" t="s">
        <v>175</v>
      </c>
      <c r="H28" s="32" t="s">
        <v>300</v>
      </c>
      <c r="I28" s="32">
        <v>1100</v>
      </c>
      <c r="J28" s="108">
        <f>I28*80</f>
        <v>88000</v>
      </c>
      <c r="K28" s="33" t="s">
        <v>74</v>
      </c>
      <c r="L28" s="33" t="s">
        <v>485</v>
      </c>
      <c r="M28" s="33">
        <v>13680309857</v>
      </c>
      <c r="N28" s="32"/>
    </row>
    <row r="29" spans="1:14" ht="24">
      <c r="A29" s="107">
        <v>26</v>
      </c>
      <c r="B29" s="32" t="s">
        <v>213</v>
      </c>
      <c r="C29" s="33" t="s">
        <v>325</v>
      </c>
      <c r="D29" s="32">
        <v>2018.1</v>
      </c>
      <c r="E29" s="33" t="s">
        <v>301</v>
      </c>
      <c r="F29" s="33" t="s">
        <v>302</v>
      </c>
      <c r="G29" s="33" t="s">
        <v>175</v>
      </c>
      <c r="H29" s="32">
        <v>91.8</v>
      </c>
      <c r="I29" s="32">
        <v>77.08</v>
      </c>
      <c r="J29" s="108">
        <f t="shared" ref="J29:J35" si="1">H29*I29</f>
        <v>7075.9439999999995</v>
      </c>
      <c r="K29" s="33" t="s">
        <v>74</v>
      </c>
      <c r="L29" s="33" t="s">
        <v>485</v>
      </c>
      <c r="M29" s="33">
        <v>13680309857</v>
      </c>
      <c r="N29" s="32"/>
    </row>
    <row r="30" spans="1:14" ht="24">
      <c r="A30" s="32">
        <v>27</v>
      </c>
      <c r="B30" s="32" t="s">
        <v>213</v>
      </c>
      <c r="C30" s="33" t="s">
        <v>325</v>
      </c>
      <c r="D30" s="32">
        <v>2018.1</v>
      </c>
      <c r="E30" s="33" t="s">
        <v>303</v>
      </c>
      <c r="F30" s="33" t="s">
        <v>304</v>
      </c>
      <c r="G30" s="33" t="s">
        <v>175</v>
      </c>
      <c r="H30" s="32">
        <v>115</v>
      </c>
      <c r="I30" s="32">
        <v>77.08</v>
      </c>
      <c r="J30" s="108">
        <f t="shared" si="1"/>
        <v>8864.1999999999989</v>
      </c>
      <c r="K30" s="33" t="s">
        <v>74</v>
      </c>
      <c r="L30" s="33" t="s">
        <v>485</v>
      </c>
      <c r="M30" s="33">
        <v>13680309857</v>
      </c>
      <c r="N30" s="32"/>
    </row>
    <row r="31" spans="1:14" ht="24">
      <c r="A31" s="107">
        <v>28</v>
      </c>
      <c r="B31" s="32" t="s">
        <v>213</v>
      </c>
      <c r="C31" s="33" t="s">
        <v>325</v>
      </c>
      <c r="D31" s="32">
        <v>2018.1</v>
      </c>
      <c r="E31" s="33" t="s">
        <v>303</v>
      </c>
      <c r="F31" s="33" t="s">
        <v>305</v>
      </c>
      <c r="G31" s="33" t="s">
        <v>175</v>
      </c>
      <c r="H31" s="32">
        <v>75</v>
      </c>
      <c r="I31" s="32">
        <v>88.33</v>
      </c>
      <c r="J31" s="108">
        <f t="shared" si="1"/>
        <v>6624.75</v>
      </c>
      <c r="K31" s="33" t="s">
        <v>74</v>
      </c>
      <c r="L31" s="33" t="s">
        <v>485</v>
      </c>
      <c r="M31" s="33">
        <v>13680309857</v>
      </c>
      <c r="N31" s="32"/>
    </row>
    <row r="32" spans="1:14" ht="24">
      <c r="A32" s="32">
        <v>29</v>
      </c>
      <c r="B32" s="32" t="s">
        <v>213</v>
      </c>
      <c r="C32" s="33" t="s">
        <v>325</v>
      </c>
      <c r="D32" s="32">
        <v>2018.1</v>
      </c>
      <c r="E32" s="33" t="s">
        <v>303</v>
      </c>
      <c r="F32" s="33" t="s">
        <v>304</v>
      </c>
      <c r="G32" s="33" t="s">
        <v>175</v>
      </c>
      <c r="H32" s="32">
        <v>133.30000000000001</v>
      </c>
      <c r="I32" s="32">
        <v>13.31</v>
      </c>
      <c r="J32" s="108">
        <f t="shared" si="1"/>
        <v>1774.2230000000002</v>
      </c>
      <c r="K32" s="33" t="s">
        <v>74</v>
      </c>
      <c r="L32" s="33" t="s">
        <v>485</v>
      </c>
      <c r="M32" s="33">
        <v>13680309857</v>
      </c>
      <c r="N32" s="32"/>
    </row>
    <row r="33" spans="1:14" ht="24">
      <c r="A33" s="107">
        <v>30</v>
      </c>
      <c r="B33" s="32" t="s">
        <v>213</v>
      </c>
      <c r="C33" s="33" t="s">
        <v>325</v>
      </c>
      <c r="D33" s="32">
        <v>2018.1</v>
      </c>
      <c r="E33" s="33" t="s">
        <v>301</v>
      </c>
      <c r="F33" s="33" t="s">
        <v>306</v>
      </c>
      <c r="G33" s="33" t="s">
        <v>175</v>
      </c>
      <c r="H33" s="32">
        <v>73.150000000000006</v>
      </c>
      <c r="I33" s="32">
        <v>141.9</v>
      </c>
      <c r="J33" s="108">
        <f t="shared" si="1"/>
        <v>10379.985000000001</v>
      </c>
      <c r="K33" s="33" t="s">
        <v>74</v>
      </c>
      <c r="L33" s="33" t="s">
        <v>485</v>
      </c>
      <c r="M33" s="33">
        <v>13680309857</v>
      </c>
      <c r="N33" s="32"/>
    </row>
    <row r="34" spans="1:14" ht="24">
      <c r="A34" s="32">
        <v>31</v>
      </c>
      <c r="B34" s="32" t="s">
        <v>213</v>
      </c>
      <c r="C34" s="33" t="s">
        <v>325</v>
      </c>
      <c r="D34" s="32">
        <v>2018.1</v>
      </c>
      <c r="E34" s="33" t="s">
        <v>301</v>
      </c>
      <c r="F34" s="33" t="s">
        <v>307</v>
      </c>
      <c r="G34" s="33" t="s">
        <v>175</v>
      </c>
      <c r="H34" s="32">
        <v>146.30000000000001</v>
      </c>
      <c r="I34" s="32">
        <v>103.6</v>
      </c>
      <c r="J34" s="108">
        <f t="shared" si="1"/>
        <v>15156.68</v>
      </c>
      <c r="K34" s="33" t="s">
        <v>74</v>
      </c>
      <c r="L34" s="33" t="s">
        <v>485</v>
      </c>
      <c r="M34" s="33">
        <v>13680309857</v>
      </c>
      <c r="N34" s="32"/>
    </row>
    <row r="35" spans="1:14" ht="24">
      <c r="A35" s="107">
        <v>32</v>
      </c>
      <c r="B35" s="32" t="s">
        <v>213</v>
      </c>
      <c r="C35" s="33" t="s">
        <v>325</v>
      </c>
      <c r="D35" s="32">
        <v>2018.1</v>
      </c>
      <c r="E35" s="33" t="s">
        <v>301</v>
      </c>
      <c r="F35" s="33" t="s">
        <v>304</v>
      </c>
      <c r="G35" s="33" t="s">
        <v>175</v>
      </c>
      <c r="H35" s="32">
        <v>202.8</v>
      </c>
      <c r="I35" s="32">
        <v>95.95</v>
      </c>
      <c r="J35" s="108">
        <f t="shared" si="1"/>
        <v>19458.66</v>
      </c>
      <c r="K35" s="33" t="s">
        <v>74</v>
      </c>
      <c r="L35" s="33" t="s">
        <v>485</v>
      </c>
      <c r="M35" s="33">
        <v>13680309857</v>
      </c>
      <c r="N35" s="32"/>
    </row>
    <row r="36" spans="1:14" ht="24">
      <c r="A36" s="32">
        <v>33</v>
      </c>
      <c r="B36" s="32" t="s">
        <v>213</v>
      </c>
      <c r="C36" s="33" t="s">
        <v>325</v>
      </c>
      <c r="D36" s="32">
        <v>2018.1</v>
      </c>
      <c r="E36" s="33" t="s">
        <v>303</v>
      </c>
      <c r="F36" s="33" t="s">
        <v>308</v>
      </c>
      <c r="G36" s="33" t="s">
        <v>175</v>
      </c>
      <c r="H36" s="32" t="s">
        <v>309</v>
      </c>
      <c r="I36" s="32">
        <v>290.39999999999998</v>
      </c>
      <c r="J36" s="108">
        <f>I36*1005.3</f>
        <v>291939.11999999994</v>
      </c>
      <c r="K36" s="33" t="s">
        <v>74</v>
      </c>
      <c r="L36" s="33" t="s">
        <v>485</v>
      </c>
      <c r="M36" s="33">
        <v>13680309857</v>
      </c>
      <c r="N36" s="32"/>
    </row>
    <row r="37" spans="1:14" ht="24">
      <c r="A37" s="107">
        <v>34</v>
      </c>
      <c r="B37" s="32" t="s">
        <v>213</v>
      </c>
      <c r="C37" s="33" t="s">
        <v>325</v>
      </c>
      <c r="D37" s="32">
        <v>2018.1</v>
      </c>
      <c r="E37" s="33" t="s">
        <v>312</v>
      </c>
      <c r="F37" s="33" t="s">
        <v>313</v>
      </c>
      <c r="G37" s="33" t="s">
        <v>175</v>
      </c>
      <c r="H37" s="32">
        <v>130</v>
      </c>
      <c r="I37" s="32">
        <v>260.14999999999998</v>
      </c>
      <c r="J37" s="108">
        <f t="shared" ref="J37:J56" si="2">H37*I37</f>
        <v>33819.5</v>
      </c>
      <c r="K37" s="33" t="s">
        <v>74</v>
      </c>
      <c r="L37" s="33" t="s">
        <v>485</v>
      </c>
      <c r="M37" s="33">
        <v>13680309857</v>
      </c>
      <c r="N37" s="32"/>
    </row>
    <row r="38" spans="1:14" ht="24">
      <c r="A38" s="32">
        <v>35</v>
      </c>
      <c r="B38" s="32" t="s">
        <v>213</v>
      </c>
      <c r="C38" s="33" t="s">
        <v>325</v>
      </c>
      <c r="D38" s="32">
        <v>2018.1</v>
      </c>
      <c r="E38" s="33" t="s">
        <v>312</v>
      </c>
      <c r="F38" s="33" t="s">
        <v>314</v>
      </c>
      <c r="G38" s="33" t="s">
        <v>175</v>
      </c>
      <c r="H38" s="32">
        <v>140</v>
      </c>
      <c r="I38" s="32">
        <v>290.39999999999998</v>
      </c>
      <c r="J38" s="108">
        <f t="shared" si="2"/>
        <v>40656</v>
      </c>
      <c r="K38" s="33" t="s">
        <v>74</v>
      </c>
      <c r="L38" s="33" t="s">
        <v>485</v>
      </c>
      <c r="M38" s="33">
        <v>13680309857</v>
      </c>
      <c r="N38" s="32"/>
    </row>
    <row r="39" spans="1:14" ht="24">
      <c r="A39" s="107">
        <v>36</v>
      </c>
      <c r="B39" s="32" t="s">
        <v>213</v>
      </c>
      <c r="C39" s="33" t="s">
        <v>325</v>
      </c>
      <c r="D39" s="32">
        <v>2018.1</v>
      </c>
      <c r="E39" s="33" t="s">
        <v>312</v>
      </c>
      <c r="F39" s="33" t="s">
        <v>315</v>
      </c>
      <c r="G39" s="33" t="s">
        <v>175</v>
      </c>
      <c r="H39" s="32">
        <v>40</v>
      </c>
      <c r="I39" s="32">
        <v>338.8</v>
      </c>
      <c r="J39" s="108">
        <f t="shared" si="2"/>
        <v>13552</v>
      </c>
      <c r="K39" s="33" t="s">
        <v>74</v>
      </c>
      <c r="L39" s="33" t="s">
        <v>485</v>
      </c>
      <c r="M39" s="33">
        <v>13680309857</v>
      </c>
      <c r="N39" s="32"/>
    </row>
    <row r="40" spans="1:14" ht="24">
      <c r="A40" s="32">
        <v>37</v>
      </c>
      <c r="B40" s="32" t="s">
        <v>213</v>
      </c>
      <c r="C40" s="33" t="s">
        <v>325</v>
      </c>
      <c r="D40" s="32">
        <v>2018.1</v>
      </c>
      <c r="E40" s="33" t="s">
        <v>312</v>
      </c>
      <c r="F40" s="33" t="s">
        <v>316</v>
      </c>
      <c r="G40" s="33" t="s">
        <v>175</v>
      </c>
      <c r="H40" s="32">
        <v>30</v>
      </c>
      <c r="I40" s="32">
        <v>698.17</v>
      </c>
      <c r="J40" s="108">
        <f t="shared" si="2"/>
        <v>20945.099999999999</v>
      </c>
      <c r="K40" s="33" t="s">
        <v>74</v>
      </c>
      <c r="L40" s="33" t="s">
        <v>485</v>
      </c>
      <c r="M40" s="33">
        <v>13680309857</v>
      </c>
      <c r="N40" s="32"/>
    </row>
    <row r="41" spans="1:14">
      <c r="A41" s="107">
        <v>38</v>
      </c>
      <c r="B41" s="32" t="s">
        <v>213</v>
      </c>
      <c r="C41" s="33" t="s">
        <v>329</v>
      </c>
      <c r="D41" s="32">
        <v>2017.12</v>
      </c>
      <c r="E41" s="33" t="s">
        <v>222</v>
      </c>
      <c r="F41" s="33" t="s">
        <v>35</v>
      </c>
      <c r="G41" s="33" t="s">
        <v>8</v>
      </c>
      <c r="H41" s="32">
        <v>25</v>
      </c>
      <c r="I41" s="32">
        <v>2700</v>
      </c>
      <c r="J41" s="108">
        <f t="shared" si="2"/>
        <v>67500</v>
      </c>
      <c r="K41" s="33" t="s">
        <v>74</v>
      </c>
      <c r="L41" s="33" t="s">
        <v>485</v>
      </c>
      <c r="M41" s="33">
        <v>13680309857</v>
      </c>
      <c r="N41" s="32"/>
    </row>
    <row r="42" spans="1:14">
      <c r="A42" s="32">
        <v>39</v>
      </c>
      <c r="B42" s="32" t="s">
        <v>213</v>
      </c>
      <c r="C42" s="33" t="s">
        <v>329</v>
      </c>
      <c r="D42" s="41">
        <v>2017.1</v>
      </c>
      <c r="E42" s="33" t="s">
        <v>32</v>
      </c>
      <c r="F42" s="33" t="s">
        <v>35</v>
      </c>
      <c r="G42" s="33" t="s">
        <v>8</v>
      </c>
      <c r="H42" s="32">
        <v>15</v>
      </c>
      <c r="I42" s="32">
        <v>2700</v>
      </c>
      <c r="J42" s="108">
        <f t="shared" si="2"/>
        <v>40500</v>
      </c>
      <c r="K42" s="33" t="s">
        <v>74</v>
      </c>
      <c r="L42" s="33" t="s">
        <v>485</v>
      </c>
      <c r="M42" s="33">
        <v>13680309857</v>
      </c>
      <c r="N42" s="32"/>
    </row>
    <row r="43" spans="1:14">
      <c r="A43" s="107">
        <v>40</v>
      </c>
      <c r="B43" s="32" t="s">
        <v>213</v>
      </c>
      <c r="C43" s="33" t="s">
        <v>329</v>
      </c>
      <c r="D43" s="41">
        <v>2017.1</v>
      </c>
      <c r="E43" s="33" t="s">
        <v>330</v>
      </c>
      <c r="F43" s="33" t="s">
        <v>331</v>
      </c>
      <c r="G43" s="33" t="s">
        <v>8</v>
      </c>
      <c r="H43" s="32">
        <v>5.79</v>
      </c>
      <c r="I43" s="32">
        <v>2600</v>
      </c>
      <c r="J43" s="108">
        <f t="shared" si="2"/>
        <v>15054</v>
      </c>
      <c r="K43" s="33" t="s">
        <v>74</v>
      </c>
      <c r="L43" s="33" t="s">
        <v>485</v>
      </c>
      <c r="M43" s="33">
        <v>13680309857</v>
      </c>
      <c r="N43" s="32"/>
    </row>
    <row r="44" spans="1:14">
      <c r="A44" s="32">
        <v>41</v>
      </c>
      <c r="B44" s="32" t="s">
        <v>213</v>
      </c>
      <c r="C44" s="33" t="s">
        <v>329</v>
      </c>
      <c r="D44" s="110">
        <v>2018.1</v>
      </c>
      <c r="E44" s="33" t="s">
        <v>242</v>
      </c>
      <c r="F44" s="33" t="s">
        <v>35</v>
      </c>
      <c r="G44" s="33" t="s">
        <v>291</v>
      </c>
      <c r="H44" s="32">
        <v>210</v>
      </c>
      <c r="I44" s="32">
        <v>27</v>
      </c>
      <c r="J44" s="108">
        <f t="shared" si="2"/>
        <v>5670</v>
      </c>
      <c r="K44" s="33" t="s">
        <v>74</v>
      </c>
      <c r="L44" s="33" t="s">
        <v>485</v>
      </c>
      <c r="M44" s="33">
        <v>13680309857</v>
      </c>
      <c r="N44" s="32"/>
    </row>
    <row r="45" spans="1:14">
      <c r="A45" s="107">
        <v>42</v>
      </c>
      <c r="B45" s="32" t="s">
        <v>213</v>
      </c>
      <c r="C45" s="33" t="s">
        <v>329</v>
      </c>
      <c r="D45" s="110">
        <v>2018.1</v>
      </c>
      <c r="E45" s="33" t="s">
        <v>292</v>
      </c>
      <c r="F45" s="33" t="s">
        <v>35</v>
      </c>
      <c r="G45" s="33" t="s">
        <v>175</v>
      </c>
      <c r="H45" s="32">
        <v>100</v>
      </c>
      <c r="I45" s="32">
        <v>1100</v>
      </c>
      <c r="J45" s="108">
        <f t="shared" si="2"/>
        <v>110000</v>
      </c>
      <c r="K45" s="33" t="s">
        <v>74</v>
      </c>
      <c r="L45" s="33" t="s">
        <v>485</v>
      </c>
      <c r="M45" s="33">
        <v>13680309857</v>
      </c>
      <c r="N45" s="32"/>
    </row>
    <row r="46" spans="1:14" ht="24">
      <c r="A46" s="32">
        <v>43</v>
      </c>
      <c r="B46" s="32" t="s">
        <v>213</v>
      </c>
      <c r="C46" s="33" t="s">
        <v>332</v>
      </c>
      <c r="D46" s="110">
        <v>2018.5</v>
      </c>
      <c r="E46" s="33" t="s">
        <v>223</v>
      </c>
      <c r="F46" s="33" t="s">
        <v>35</v>
      </c>
      <c r="G46" s="33" t="s">
        <v>8</v>
      </c>
      <c r="H46" s="32">
        <v>239.02</v>
      </c>
      <c r="I46" s="32">
        <v>2700</v>
      </c>
      <c r="J46" s="108">
        <f t="shared" si="2"/>
        <v>645354</v>
      </c>
      <c r="K46" s="33" t="s">
        <v>74</v>
      </c>
      <c r="L46" s="33" t="s">
        <v>485</v>
      </c>
      <c r="M46" s="33">
        <v>13680309857</v>
      </c>
      <c r="N46" s="32"/>
    </row>
    <row r="47" spans="1:14" ht="24">
      <c r="A47" s="107">
        <v>44</v>
      </c>
      <c r="B47" s="32" t="s">
        <v>213</v>
      </c>
      <c r="C47" s="33" t="s">
        <v>332</v>
      </c>
      <c r="D47" s="110">
        <v>2018.4</v>
      </c>
      <c r="E47" s="33" t="s">
        <v>32</v>
      </c>
      <c r="F47" s="33" t="s">
        <v>35</v>
      </c>
      <c r="G47" s="33" t="s">
        <v>8</v>
      </c>
      <c r="H47" s="32">
        <v>51.6</v>
      </c>
      <c r="I47" s="32">
        <v>2700</v>
      </c>
      <c r="J47" s="108">
        <f t="shared" si="2"/>
        <v>139320</v>
      </c>
      <c r="K47" s="33" t="s">
        <v>74</v>
      </c>
      <c r="L47" s="33" t="s">
        <v>485</v>
      </c>
      <c r="M47" s="33">
        <v>13680309857</v>
      </c>
      <c r="N47" s="32"/>
    </row>
    <row r="48" spans="1:14">
      <c r="A48" s="32">
        <v>45</v>
      </c>
      <c r="B48" s="32" t="s">
        <v>213</v>
      </c>
      <c r="C48" s="33" t="s">
        <v>333</v>
      </c>
      <c r="D48" s="110">
        <v>2018.4</v>
      </c>
      <c r="E48" s="33" t="s">
        <v>32</v>
      </c>
      <c r="F48" s="33" t="s">
        <v>35</v>
      </c>
      <c r="G48" s="33" t="s">
        <v>8</v>
      </c>
      <c r="H48" s="32">
        <v>1477.26</v>
      </c>
      <c r="I48" s="32">
        <v>2700</v>
      </c>
      <c r="J48" s="108">
        <f t="shared" si="2"/>
        <v>3988602</v>
      </c>
      <c r="K48" s="33" t="s">
        <v>74</v>
      </c>
      <c r="L48" s="33" t="s">
        <v>485</v>
      </c>
      <c r="M48" s="33">
        <v>13680309857</v>
      </c>
      <c r="N48" s="32"/>
    </row>
    <row r="49" spans="1:14" ht="36">
      <c r="A49" s="107">
        <v>46</v>
      </c>
      <c r="B49" s="32" t="s">
        <v>213</v>
      </c>
      <c r="C49" s="33" t="s">
        <v>333</v>
      </c>
      <c r="D49" s="110">
        <v>2018.6</v>
      </c>
      <c r="E49" s="33" t="s">
        <v>334</v>
      </c>
      <c r="F49" s="109" t="s">
        <v>335</v>
      </c>
      <c r="G49" s="33" t="s">
        <v>73</v>
      </c>
      <c r="H49" s="142">
        <v>2</v>
      </c>
      <c r="I49" s="32">
        <v>43000</v>
      </c>
      <c r="J49" s="108">
        <f t="shared" si="2"/>
        <v>86000</v>
      </c>
      <c r="K49" s="33" t="s">
        <v>74</v>
      </c>
      <c r="L49" s="33" t="s">
        <v>485</v>
      </c>
      <c r="M49" s="33">
        <v>13680309857</v>
      </c>
      <c r="N49" s="32"/>
    </row>
    <row r="50" spans="1:14" ht="36">
      <c r="A50" s="32">
        <v>47</v>
      </c>
      <c r="B50" s="32" t="s">
        <v>213</v>
      </c>
      <c r="C50" s="33" t="s">
        <v>333</v>
      </c>
      <c r="D50" s="110">
        <v>2018.7</v>
      </c>
      <c r="E50" s="33" t="s">
        <v>334</v>
      </c>
      <c r="F50" s="109" t="s">
        <v>729</v>
      </c>
      <c r="G50" s="33" t="s">
        <v>73</v>
      </c>
      <c r="H50" s="142">
        <v>1</v>
      </c>
      <c r="I50" s="32">
        <v>37800</v>
      </c>
      <c r="J50" s="108">
        <f t="shared" si="2"/>
        <v>37800</v>
      </c>
      <c r="K50" s="33" t="s">
        <v>74</v>
      </c>
      <c r="L50" s="33" t="s">
        <v>485</v>
      </c>
      <c r="M50" s="33">
        <v>13680309857</v>
      </c>
      <c r="N50" s="32"/>
    </row>
    <row r="51" spans="1:14">
      <c r="A51" s="107">
        <v>48</v>
      </c>
      <c r="B51" s="32" t="s">
        <v>213</v>
      </c>
      <c r="C51" s="33" t="s">
        <v>333</v>
      </c>
      <c r="D51" s="110">
        <v>2018.6</v>
      </c>
      <c r="E51" s="33" t="s">
        <v>336</v>
      </c>
      <c r="F51" s="142" t="s">
        <v>35</v>
      </c>
      <c r="G51" s="33" t="s">
        <v>73</v>
      </c>
      <c r="H51" s="142">
        <v>4</v>
      </c>
      <c r="I51" s="32">
        <v>150</v>
      </c>
      <c r="J51" s="108">
        <f t="shared" si="2"/>
        <v>600</v>
      </c>
      <c r="K51" s="33" t="s">
        <v>74</v>
      </c>
      <c r="L51" s="33" t="s">
        <v>485</v>
      </c>
      <c r="M51" s="33">
        <v>13680309857</v>
      </c>
      <c r="N51" s="32"/>
    </row>
    <row r="52" spans="1:14">
      <c r="A52" s="32">
        <v>49</v>
      </c>
      <c r="B52" s="32" t="s">
        <v>213</v>
      </c>
      <c r="C52" s="33" t="s">
        <v>333</v>
      </c>
      <c r="D52" s="110">
        <v>2018.7</v>
      </c>
      <c r="E52" s="33" t="s">
        <v>507</v>
      </c>
      <c r="F52" s="142" t="s">
        <v>35</v>
      </c>
      <c r="G52" s="33" t="s">
        <v>8</v>
      </c>
      <c r="H52" s="142">
        <v>143.30000000000001</v>
      </c>
      <c r="I52" s="32">
        <v>3000</v>
      </c>
      <c r="J52" s="108">
        <f t="shared" si="2"/>
        <v>429900.00000000006</v>
      </c>
      <c r="K52" s="33" t="s">
        <v>74</v>
      </c>
      <c r="L52" s="33" t="s">
        <v>485</v>
      </c>
      <c r="M52" s="33">
        <v>13680309857</v>
      </c>
      <c r="N52" s="32"/>
    </row>
    <row r="53" spans="1:14" ht="24">
      <c r="A53" s="107">
        <v>50</v>
      </c>
      <c r="B53" s="32" t="s">
        <v>213</v>
      </c>
      <c r="C53" s="33" t="s">
        <v>508</v>
      </c>
      <c r="D53" s="110">
        <v>2018.6</v>
      </c>
      <c r="E53" s="33" t="s">
        <v>223</v>
      </c>
      <c r="F53" s="142" t="s">
        <v>35</v>
      </c>
      <c r="G53" s="33" t="s">
        <v>8</v>
      </c>
      <c r="H53" s="142">
        <v>12.06</v>
      </c>
      <c r="I53" s="32">
        <v>2700</v>
      </c>
      <c r="J53" s="108">
        <f t="shared" si="2"/>
        <v>32562</v>
      </c>
      <c r="K53" s="33" t="s">
        <v>74</v>
      </c>
      <c r="L53" s="33" t="s">
        <v>485</v>
      </c>
      <c r="M53" s="33">
        <v>13680309857</v>
      </c>
      <c r="N53" s="32"/>
    </row>
    <row r="54" spans="1:14">
      <c r="A54" s="32">
        <v>51</v>
      </c>
      <c r="B54" s="32" t="s">
        <v>213</v>
      </c>
      <c r="C54" s="32" t="s">
        <v>621</v>
      </c>
      <c r="D54" s="32">
        <v>2018.9</v>
      </c>
      <c r="E54" s="96" t="s">
        <v>334</v>
      </c>
      <c r="F54" s="33" t="s">
        <v>35</v>
      </c>
      <c r="G54" s="33" t="s">
        <v>175</v>
      </c>
      <c r="H54" s="96">
        <v>20</v>
      </c>
      <c r="I54" s="32">
        <v>1100</v>
      </c>
      <c r="J54" s="108">
        <f t="shared" si="2"/>
        <v>22000</v>
      </c>
      <c r="K54" s="33" t="s">
        <v>74</v>
      </c>
      <c r="L54" s="33" t="s">
        <v>485</v>
      </c>
      <c r="M54" s="33">
        <v>13680309858</v>
      </c>
      <c r="N54" s="32"/>
    </row>
    <row r="55" spans="1:14">
      <c r="A55" s="107">
        <v>52</v>
      </c>
      <c r="B55" s="32" t="s">
        <v>213</v>
      </c>
      <c r="C55" s="32" t="s">
        <v>730</v>
      </c>
      <c r="D55" s="32">
        <v>2018.6</v>
      </c>
      <c r="E55" s="96" t="s">
        <v>234</v>
      </c>
      <c r="F55" s="33" t="s">
        <v>731</v>
      </c>
      <c r="G55" s="33" t="s">
        <v>175</v>
      </c>
      <c r="H55" s="96">
        <v>212</v>
      </c>
      <c r="I55" s="32">
        <v>15</v>
      </c>
      <c r="J55" s="108">
        <f t="shared" si="2"/>
        <v>3180</v>
      </c>
      <c r="K55" s="33" t="s">
        <v>74</v>
      </c>
      <c r="L55" s="33" t="s">
        <v>485</v>
      </c>
      <c r="M55" s="33">
        <v>13680309859</v>
      </c>
      <c r="N55" s="32"/>
    </row>
    <row r="56" spans="1:14">
      <c r="A56" s="32">
        <v>53</v>
      </c>
      <c r="B56" s="32" t="s">
        <v>213</v>
      </c>
      <c r="C56" s="32" t="s">
        <v>730</v>
      </c>
      <c r="D56" s="32">
        <v>2018.6</v>
      </c>
      <c r="E56" s="96" t="s">
        <v>732</v>
      </c>
      <c r="F56" s="33"/>
      <c r="G56" s="33" t="s">
        <v>291</v>
      </c>
      <c r="H56" s="96">
        <v>32</v>
      </c>
      <c r="I56" s="32">
        <v>30</v>
      </c>
      <c r="J56" s="108">
        <f t="shared" si="2"/>
        <v>960</v>
      </c>
      <c r="K56" s="33" t="s">
        <v>74</v>
      </c>
      <c r="L56" s="33" t="s">
        <v>485</v>
      </c>
      <c r="M56" s="33">
        <v>13680309860</v>
      </c>
      <c r="N56" s="32"/>
    </row>
    <row r="57" spans="1:14">
      <c r="A57" s="107"/>
      <c r="B57" s="107" t="s">
        <v>214</v>
      </c>
      <c r="C57" s="107" t="s">
        <v>215</v>
      </c>
      <c r="D57" s="107"/>
      <c r="E57" s="107"/>
      <c r="F57" s="107" t="s">
        <v>216</v>
      </c>
      <c r="G57" s="107" t="s">
        <v>317</v>
      </c>
      <c r="H57" s="107"/>
      <c r="I57" s="107"/>
      <c r="J57" s="132"/>
      <c r="K57" s="107"/>
      <c r="L57" s="107" t="s">
        <v>217</v>
      </c>
      <c r="M57" s="133">
        <v>43626</v>
      </c>
      <c r="N57" s="107"/>
    </row>
    <row r="58" spans="1:14">
      <c r="A58" s="107"/>
      <c r="B58" s="107"/>
      <c r="C58" s="107"/>
      <c r="D58" s="107"/>
      <c r="E58" s="107"/>
      <c r="F58" s="107"/>
      <c r="G58" s="107"/>
      <c r="H58" s="107"/>
      <c r="I58" s="107"/>
      <c r="J58" s="132"/>
      <c r="K58" s="107"/>
      <c r="L58" s="107"/>
      <c r="M58" s="107"/>
      <c r="N58" s="107"/>
    </row>
    <row r="59" spans="1:14">
      <c r="A59" s="107"/>
      <c r="B59" s="107"/>
      <c r="C59" s="107"/>
      <c r="D59" s="107"/>
      <c r="E59" s="107"/>
      <c r="F59" s="107"/>
      <c r="G59" s="107"/>
      <c r="H59" s="107"/>
      <c r="I59" s="107"/>
      <c r="J59" s="132"/>
      <c r="K59" s="107"/>
      <c r="L59" s="107"/>
      <c r="M59" s="107"/>
      <c r="N59" s="107"/>
    </row>
    <row r="60" spans="1:14">
      <c r="A60" s="107"/>
      <c r="B60" s="107"/>
      <c r="C60" s="107"/>
      <c r="D60" s="107"/>
      <c r="E60" s="107"/>
      <c r="F60" s="107"/>
      <c r="G60" s="107"/>
      <c r="H60" s="107"/>
      <c r="I60" s="107"/>
      <c r="J60" s="132"/>
      <c r="K60" s="107"/>
      <c r="L60" s="107"/>
      <c r="M60" s="107"/>
      <c r="N60" s="107"/>
    </row>
    <row r="61" spans="1:14">
      <c r="A61" s="107"/>
      <c r="B61" s="107"/>
      <c r="C61" s="107"/>
      <c r="D61" s="107"/>
      <c r="E61" s="107"/>
      <c r="F61" s="107"/>
      <c r="G61" s="107"/>
      <c r="H61" s="107"/>
      <c r="I61" s="107"/>
      <c r="J61" s="132"/>
      <c r="K61" s="107"/>
      <c r="L61" s="107"/>
      <c r="M61" s="107"/>
      <c r="N61" s="107"/>
    </row>
    <row r="62" spans="1:14">
      <c r="A62" s="107"/>
      <c r="B62" s="107"/>
      <c r="C62" s="107"/>
      <c r="D62" s="107"/>
      <c r="E62" s="107"/>
      <c r="F62" s="107"/>
      <c r="G62" s="107"/>
      <c r="H62" s="107"/>
      <c r="I62" s="107"/>
      <c r="J62" s="132"/>
      <c r="K62" s="107"/>
      <c r="L62" s="107"/>
      <c r="M62" s="107"/>
      <c r="N62" s="107"/>
    </row>
    <row r="63" spans="1:14">
      <c r="A63" s="107"/>
      <c r="B63" s="107"/>
      <c r="C63" s="107"/>
      <c r="D63" s="107"/>
      <c r="E63" s="107"/>
      <c r="F63" s="107"/>
      <c r="G63" s="107"/>
      <c r="H63" s="107"/>
      <c r="I63" s="107"/>
      <c r="J63" s="132"/>
      <c r="K63" s="107"/>
      <c r="L63" s="107"/>
      <c r="M63" s="107"/>
      <c r="N63" s="107"/>
    </row>
    <row r="64" spans="1:14">
      <c r="A64" s="107"/>
      <c r="B64" s="107"/>
      <c r="C64" s="107"/>
      <c r="D64" s="107"/>
      <c r="E64" s="107"/>
      <c r="F64" s="107"/>
      <c r="G64" s="107"/>
      <c r="H64" s="107"/>
      <c r="I64" s="107"/>
      <c r="J64" s="132"/>
      <c r="K64" s="107"/>
      <c r="L64" s="107"/>
      <c r="M64" s="107"/>
      <c r="N64" s="107"/>
    </row>
    <row r="65" spans="1:14">
      <c r="A65" s="107"/>
      <c r="B65" s="107"/>
      <c r="C65" s="107"/>
      <c r="D65" s="107"/>
      <c r="E65" s="107"/>
      <c r="F65" s="107"/>
      <c r="G65" s="107"/>
      <c r="H65" s="107"/>
      <c r="I65" s="107"/>
      <c r="J65" s="132"/>
      <c r="K65" s="107"/>
      <c r="L65" s="107"/>
      <c r="M65" s="107"/>
      <c r="N65" s="107"/>
    </row>
    <row r="66" spans="1:14">
      <c r="A66" s="107"/>
      <c r="B66" s="107"/>
      <c r="C66" s="107"/>
      <c r="D66" s="107"/>
      <c r="E66" s="107"/>
      <c r="F66" s="107"/>
      <c r="G66" s="107"/>
      <c r="H66" s="107"/>
      <c r="I66" s="107"/>
      <c r="J66" s="132"/>
      <c r="K66" s="107"/>
      <c r="L66" s="107"/>
      <c r="M66" s="107"/>
      <c r="N66" s="107"/>
    </row>
    <row r="67" spans="1:14">
      <c r="A67" s="107"/>
      <c r="B67" s="107"/>
      <c r="C67" s="107"/>
      <c r="D67" s="107"/>
      <c r="E67" s="107"/>
      <c r="F67" s="107"/>
      <c r="G67" s="107"/>
      <c r="H67" s="107"/>
      <c r="I67" s="107"/>
      <c r="J67" s="132"/>
      <c r="K67" s="107"/>
      <c r="L67" s="107"/>
      <c r="M67" s="107"/>
      <c r="N67" s="107"/>
    </row>
    <row r="68" spans="1:14">
      <c r="A68" s="107"/>
      <c r="B68" s="107"/>
      <c r="C68" s="107"/>
      <c r="D68" s="107"/>
      <c r="E68" s="107"/>
      <c r="F68" s="107"/>
      <c r="G68" s="107"/>
      <c r="H68" s="107"/>
      <c r="I68" s="107"/>
      <c r="J68" s="132"/>
      <c r="K68" s="107"/>
      <c r="L68" s="107"/>
      <c r="M68" s="107"/>
      <c r="N68" s="107"/>
    </row>
    <row r="69" spans="1:14">
      <c r="A69" s="107"/>
      <c r="B69" s="107"/>
      <c r="C69" s="107"/>
      <c r="D69" s="107"/>
      <c r="E69" s="107"/>
      <c r="F69" s="107"/>
      <c r="G69" s="107"/>
      <c r="H69" s="107"/>
      <c r="I69" s="107"/>
      <c r="J69" s="132"/>
      <c r="K69" s="107"/>
      <c r="L69" s="107"/>
      <c r="M69" s="107"/>
      <c r="N69" s="107"/>
    </row>
    <row r="70" spans="1:14">
      <c r="A70" s="107"/>
      <c r="B70" s="107"/>
      <c r="C70" s="107"/>
      <c r="D70" s="107"/>
      <c r="E70" s="107"/>
      <c r="F70" s="107"/>
      <c r="G70" s="107"/>
      <c r="H70" s="107"/>
      <c r="I70" s="107"/>
      <c r="J70" s="132"/>
      <c r="K70" s="107"/>
      <c r="L70" s="107"/>
      <c r="M70" s="107"/>
      <c r="N70" s="107"/>
    </row>
    <row r="71" spans="1:14">
      <c r="A71" s="107"/>
      <c r="B71" s="107"/>
      <c r="C71" s="107"/>
      <c r="D71" s="107"/>
      <c r="E71" s="107"/>
      <c r="F71" s="107"/>
      <c r="G71" s="107"/>
      <c r="H71" s="107"/>
      <c r="I71" s="107"/>
      <c r="J71" s="132"/>
      <c r="K71" s="107"/>
      <c r="L71" s="107"/>
      <c r="M71" s="107"/>
      <c r="N71" s="107"/>
    </row>
    <row r="72" spans="1:14">
      <c r="A72" s="107"/>
      <c r="B72" s="107"/>
      <c r="C72" s="107"/>
      <c r="D72" s="107"/>
      <c r="E72" s="107"/>
      <c r="F72" s="107"/>
      <c r="G72" s="107"/>
      <c r="H72" s="107"/>
      <c r="I72" s="107"/>
      <c r="J72" s="132"/>
      <c r="K72" s="107"/>
      <c r="L72" s="107"/>
      <c r="M72" s="107"/>
      <c r="N72" s="107"/>
    </row>
    <row r="73" spans="1:14">
      <c r="A73" s="107"/>
      <c r="B73" s="107"/>
      <c r="C73" s="107"/>
      <c r="D73" s="107"/>
      <c r="E73" s="107"/>
      <c r="F73" s="107"/>
      <c r="G73" s="107"/>
      <c r="H73" s="107"/>
      <c r="I73" s="107"/>
      <c r="J73" s="132"/>
      <c r="K73" s="107"/>
      <c r="L73" s="107"/>
      <c r="M73" s="107"/>
      <c r="N73" s="107"/>
    </row>
    <row r="74" spans="1:14">
      <c r="A74" s="107"/>
      <c r="B74" s="107"/>
      <c r="C74" s="107"/>
      <c r="D74" s="107"/>
      <c r="E74" s="107"/>
      <c r="F74" s="107"/>
      <c r="G74" s="107"/>
      <c r="H74" s="107"/>
      <c r="I74" s="107"/>
      <c r="J74" s="132"/>
      <c r="K74" s="107"/>
      <c r="L74" s="107"/>
      <c r="M74" s="107"/>
      <c r="N74" s="107"/>
    </row>
    <row r="75" spans="1:14">
      <c r="A75" s="107"/>
      <c r="B75" s="107"/>
      <c r="C75" s="107"/>
      <c r="D75" s="107"/>
      <c r="E75" s="107"/>
      <c r="F75" s="107"/>
      <c r="G75" s="107"/>
      <c r="H75" s="107"/>
      <c r="I75" s="107"/>
      <c r="J75" s="132"/>
      <c r="K75" s="107"/>
      <c r="L75" s="107"/>
      <c r="M75" s="107"/>
      <c r="N75" s="107"/>
    </row>
    <row r="76" spans="1:14">
      <c r="A76" s="107"/>
      <c r="B76" s="107"/>
      <c r="C76" s="107"/>
      <c r="D76" s="107"/>
      <c r="E76" s="107"/>
      <c r="F76" s="107"/>
      <c r="G76" s="107"/>
      <c r="H76" s="107"/>
      <c r="I76" s="107"/>
      <c r="J76" s="132"/>
      <c r="K76" s="107"/>
      <c r="L76" s="107"/>
      <c r="M76" s="107"/>
      <c r="N76" s="107"/>
    </row>
    <row r="77" spans="1:14">
      <c r="A77" s="107"/>
      <c r="B77" s="107"/>
      <c r="C77" s="107"/>
      <c r="D77" s="107"/>
      <c r="E77" s="107"/>
      <c r="F77" s="107"/>
      <c r="G77" s="107"/>
      <c r="H77" s="107"/>
      <c r="I77" s="107"/>
      <c r="J77" s="132"/>
      <c r="K77" s="107"/>
      <c r="L77" s="107"/>
      <c r="M77" s="107"/>
      <c r="N77" s="107"/>
    </row>
    <row r="78" spans="1:14">
      <c r="A78" s="107"/>
      <c r="B78" s="107"/>
      <c r="C78" s="107"/>
      <c r="D78" s="107"/>
      <c r="E78" s="107"/>
      <c r="F78" s="107"/>
      <c r="G78" s="107"/>
      <c r="H78" s="107"/>
      <c r="I78" s="107"/>
      <c r="J78" s="132"/>
      <c r="K78" s="107"/>
      <c r="L78" s="107"/>
      <c r="M78" s="107"/>
      <c r="N78" s="107"/>
    </row>
    <row r="79" spans="1:14">
      <c r="A79" s="107"/>
      <c r="B79" s="107"/>
      <c r="C79" s="107"/>
      <c r="D79" s="107"/>
      <c r="E79" s="107"/>
      <c r="F79" s="107"/>
      <c r="G79" s="107"/>
      <c r="H79" s="107"/>
      <c r="I79" s="107"/>
      <c r="J79" s="132"/>
      <c r="K79" s="107"/>
      <c r="L79" s="107"/>
      <c r="M79" s="107"/>
      <c r="N79" s="107"/>
    </row>
    <row r="80" spans="1:14">
      <c r="A80" s="107"/>
      <c r="B80" s="107"/>
      <c r="C80" s="107"/>
      <c r="D80" s="107"/>
      <c r="E80" s="107"/>
      <c r="F80" s="107"/>
      <c r="G80" s="107"/>
      <c r="H80" s="107"/>
      <c r="I80" s="107"/>
      <c r="J80" s="132"/>
      <c r="K80" s="107"/>
      <c r="L80" s="107"/>
      <c r="M80" s="107"/>
      <c r="N80" s="107"/>
    </row>
    <row r="81" spans="1:14">
      <c r="A81" s="107"/>
      <c r="B81" s="107"/>
      <c r="C81" s="107"/>
      <c r="D81" s="107"/>
      <c r="E81" s="107"/>
      <c r="F81" s="107"/>
      <c r="G81" s="107"/>
      <c r="H81" s="107"/>
      <c r="I81" s="107"/>
      <c r="J81" s="132"/>
      <c r="K81" s="107"/>
      <c r="L81" s="107"/>
      <c r="M81" s="107"/>
      <c r="N81" s="107"/>
    </row>
    <row r="82" spans="1:14">
      <c r="A82" s="107"/>
      <c r="B82" s="107"/>
      <c r="C82" s="107"/>
      <c r="D82" s="107"/>
      <c r="E82" s="107"/>
      <c r="F82" s="107"/>
      <c r="G82" s="107"/>
      <c r="H82" s="107"/>
      <c r="I82" s="107"/>
      <c r="J82" s="132"/>
      <c r="K82" s="107"/>
      <c r="L82" s="107"/>
      <c r="M82" s="107"/>
      <c r="N82" s="107"/>
    </row>
    <row r="83" spans="1:14">
      <c r="A83" s="107"/>
      <c r="B83" s="107"/>
      <c r="C83" s="107"/>
      <c r="D83" s="107"/>
      <c r="E83" s="107"/>
      <c r="F83" s="107"/>
      <c r="G83" s="107"/>
      <c r="H83" s="107"/>
      <c r="I83" s="107"/>
      <c r="J83" s="132"/>
      <c r="K83" s="107"/>
      <c r="L83" s="107"/>
      <c r="M83" s="107"/>
      <c r="N83" s="107"/>
    </row>
    <row r="84" spans="1:14">
      <c r="A84" s="107"/>
      <c r="B84" s="107"/>
      <c r="C84" s="107"/>
      <c r="D84" s="107"/>
      <c r="E84" s="107"/>
      <c r="F84" s="107"/>
      <c r="G84" s="107"/>
      <c r="H84" s="107"/>
      <c r="I84" s="107"/>
      <c r="J84" s="132"/>
      <c r="K84" s="107"/>
      <c r="L84" s="107"/>
      <c r="M84" s="107"/>
      <c r="N84" s="107"/>
    </row>
    <row r="85" spans="1:14">
      <c r="A85" s="107"/>
      <c r="B85" s="107"/>
      <c r="C85" s="107"/>
      <c r="D85" s="107"/>
      <c r="E85" s="107"/>
      <c r="F85" s="107"/>
      <c r="G85" s="107"/>
      <c r="H85" s="107"/>
      <c r="I85" s="107"/>
      <c r="J85" s="132"/>
      <c r="K85" s="107"/>
      <c r="L85" s="107"/>
      <c r="M85" s="107"/>
      <c r="N85" s="107"/>
    </row>
    <row r="86" spans="1:14">
      <c r="A86" s="107"/>
      <c r="B86" s="107"/>
      <c r="C86" s="107"/>
      <c r="D86" s="107"/>
      <c r="E86" s="107"/>
      <c r="F86" s="107"/>
      <c r="G86" s="107"/>
      <c r="H86" s="107"/>
      <c r="I86" s="107"/>
      <c r="J86" s="132"/>
      <c r="K86" s="107"/>
      <c r="L86" s="107"/>
      <c r="M86" s="107"/>
      <c r="N86" s="107"/>
    </row>
    <row r="87" spans="1:14">
      <c r="A87" s="107"/>
      <c r="B87" s="107"/>
      <c r="C87" s="107"/>
      <c r="D87" s="107"/>
      <c r="E87" s="107"/>
      <c r="F87" s="107"/>
      <c r="G87" s="107"/>
      <c r="H87" s="107"/>
      <c r="I87" s="107"/>
      <c r="J87" s="132"/>
      <c r="K87" s="107"/>
      <c r="L87" s="107"/>
      <c r="M87" s="107"/>
      <c r="N87" s="107"/>
    </row>
    <row r="88" spans="1:14">
      <c r="A88" s="107"/>
      <c r="B88" s="107"/>
      <c r="C88" s="107"/>
      <c r="D88" s="107"/>
      <c r="E88" s="107"/>
      <c r="F88" s="107"/>
      <c r="G88" s="107"/>
      <c r="H88" s="107"/>
      <c r="I88" s="107"/>
      <c r="J88" s="132"/>
      <c r="K88" s="107"/>
      <c r="L88" s="107"/>
      <c r="M88" s="107"/>
      <c r="N88" s="107"/>
    </row>
    <row r="89" spans="1:14">
      <c r="A89" s="107"/>
      <c r="B89" s="107"/>
      <c r="C89" s="107"/>
      <c r="D89" s="107"/>
      <c r="E89" s="107"/>
      <c r="F89" s="107"/>
      <c r="G89" s="107"/>
      <c r="H89" s="107"/>
      <c r="I89" s="107"/>
      <c r="J89" s="132"/>
      <c r="K89" s="107"/>
      <c r="L89" s="107"/>
      <c r="M89" s="107"/>
      <c r="N89" s="107"/>
    </row>
    <row r="90" spans="1:14">
      <c r="A90" s="107"/>
      <c r="B90" s="107"/>
      <c r="C90" s="107"/>
      <c r="D90" s="107"/>
      <c r="E90" s="107"/>
      <c r="F90" s="107"/>
      <c r="G90" s="107"/>
      <c r="H90" s="107"/>
      <c r="I90" s="107"/>
      <c r="J90" s="132"/>
      <c r="K90" s="107"/>
      <c r="L90" s="107"/>
      <c r="M90" s="107"/>
      <c r="N90" s="107"/>
    </row>
    <row r="91" spans="1:14">
      <c r="A91" s="107"/>
      <c r="B91" s="107"/>
      <c r="C91" s="107"/>
      <c r="D91" s="107"/>
      <c r="E91" s="107"/>
      <c r="F91" s="107"/>
      <c r="G91" s="107"/>
      <c r="H91" s="107"/>
      <c r="I91" s="107"/>
      <c r="J91" s="132"/>
      <c r="K91" s="107"/>
      <c r="L91" s="107"/>
      <c r="M91" s="107"/>
      <c r="N91" s="107"/>
    </row>
    <row r="92" spans="1:14">
      <c r="A92" s="107"/>
      <c r="B92" s="107"/>
      <c r="C92" s="107"/>
      <c r="D92" s="107"/>
      <c r="E92" s="107"/>
      <c r="F92" s="107"/>
      <c r="G92" s="107"/>
      <c r="H92" s="107"/>
      <c r="I92" s="107"/>
      <c r="J92" s="132"/>
      <c r="K92" s="107"/>
      <c r="L92" s="107"/>
      <c r="M92" s="107"/>
      <c r="N92" s="107"/>
    </row>
    <row r="93" spans="1:14">
      <c r="A93" s="107"/>
      <c r="B93" s="107"/>
      <c r="C93" s="107"/>
      <c r="D93" s="107"/>
      <c r="E93" s="107"/>
      <c r="F93" s="107"/>
      <c r="G93" s="107"/>
      <c r="H93" s="107"/>
      <c r="I93" s="107"/>
      <c r="J93" s="132"/>
      <c r="K93" s="107"/>
      <c r="L93" s="107"/>
      <c r="M93" s="107"/>
      <c r="N93" s="107"/>
    </row>
    <row r="94" spans="1:14">
      <c r="A94" s="107"/>
      <c r="B94" s="107"/>
      <c r="C94" s="107"/>
      <c r="D94" s="107"/>
      <c r="E94" s="107"/>
      <c r="F94" s="107"/>
      <c r="G94" s="107"/>
      <c r="H94" s="107"/>
      <c r="I94" s="107"/>
      <c r="J94" s="132"/>
      <c r="K94" s="107"/>
      <c r="L94" s="107"/>
      <c r="M94" s="107"/>
      <c r="N94" s="107"/>
    </row>
    <row r="95" spans="1:14">
      <c r="A95" s="107"/>
      <c r="B95" s="107"/>
      <c r="C95" s="107"/>
      <c r="D95" s="107"/>
      <c r="E95" s="107"/>
      <c r="F95" s="107"/>
      <c r="G95" s="107"/>
      <c r="H95" s="107"/>
      <c r="I95" s="107"/>
      <c r="J95" s="132"/>
      <c r="K95" s="107"/>
      <c r="L95" s="107"/>
      <c r="M95" s="107"/>
      <c r="N95" s="107"/>
    </row>
    <row r="96" spans="1:14">
      <c r="A96" s="107"/>
      <c r="B96" s="107"/>
      <c r="C96" s="107"/>
      <c r="D96" s="107"/>
      <c r="E96" s="107"/>
      <c r="F96" s="107"/>
      <c r="G96" s="107"/>
      <c r="H96" s="107"/>
      <c r="I96" s="107"/>
      <c r="J96" s="132"/>
      <c r="K96" s="107"/>
      <c r="L96" s="107"/>
      <c r="M96" s="107"/>
      <c r="N96" s="107"/>
    </row>
    <row r="97" spans="1:14">
      <c r="A97" s="107"/>
      <c r="B97" s="107"/>
      <c r="C97" s="107"/>
      <c r="D97" s="107"/>
      <c r="E97" s="107"/>
      <c r="F97" s="107"/>
      <c r="G97" s="107"/>
      <c r="H97" s="107"/>
      <c r="I97" s="107"/>
      <c r="J97" s="132"/>
      <c r="K97" s="107"/>
      <c r="L97" s="107"/>
      <c r="M97" s="107"/>
      <c r="N97" s="107"/>
    </row>
    <row r="98" spans="1:14">
      <c r="A98" s="107"/>
      <c r="B98" s="107"/>
      <c r="C98" s="107"/>
      <c r="D98" s="107"/>
      <c r="E98" s="107"/>
      <c r="F98" s="107"/>
      <c r="G98" s="107"/>
      <c r="H98" s="107"/>
      <c r="I98" s="107"/>
      <c r="J98" s="132"/>
      <c r="K98" s="107"/>
      <c r="L98" s="107"/>
      <c r="M98" s="107"/>
      <c r="N98" s="107"/>
    </row>
    <row r="99" spans="1:14">
      <c r="A99" s="107"/>
      <c r="B99" s="107"/>
      <c r="C99" s="107"/>
      <c r="D99" s="107"/>
      <c r="E99" s="107"/>
      <c r="F99" s="107"/>
      <c r="G99" s="107"/>
      <c r="H99" s="107"/>
      <c r="I99" s="107"/>
      <c r="J99" s="132"/>
      <c r="K99" s="107"/>
      <c r="L99" s="107"/>
      <c r="M99" s="107"/>
      <c r="N99" s="107"/>
    </row>
    <row r="100" spans="1:14">
      <c r="A100" s="107"/>
      <c r="B100" s="107"/>
      <c r="C100" s="107"/>
      <c r="D100" s="107"/>
      <c r="E100" s="107"/>
      <c r="F100" s="107"/>
      <c r="G100" s="107"/>
      <c r="H100" s="107"/>
      <c r="I100" s="107"/>
      <c r="J100" s="132"/>
      <c r="K100" s="107"/>
      <c r="L100" s="107"/>
      <c r="M100" s="107"/>
      <c r="N100" s="107"/>
    </row>
    <row r="101" spans="1:14">
      <c r="A101" s="107"/>
      <c r="B101" s="107"/>
      <c r="C101" s="107"/>
      <c r="D101" s="107"/>
      <c r="E101" s="107"/>
      <c r="F101" s="107"/>
      <c r="G101" s="107"/>
      <c r="H101" s="107"/>
      <c r="I101" s="107"/>
      <c r="J101" s="132"/>
      <c r="K101" s="107"/>
      <c r="L101" s="107"/>
      <c r="M101" s="107"/>
      <c r="N101" s="107"/>
    </row>
    <row r="102" spans="1:14">
      <c r="A102" s="107"/>
      <c r="B102" s="107"/>
      <c r="C102" s="107"/>
      <c r="D102" s="107"/>
      <c r="E102" s="107"/>
      <c r="F102" s="107"/>
      <c r="G102" s="107"/>
      <c r="H102" s="107"/>
      <c r="I102" s="107"/>
      <c r="J102" s="132"/>
      <c r="K102" s="107"/>
      <c r="L102" s="107"/>
      <c r="M102" s="107"/>
      <c r="N102" s="107"/>
    </row>
    <row r="103" spans="1:14">
      <c r="A103" s="107"/>
      <c r="B103" s="107"/>
      <c r="C103" s="107"/>
      <c r="D103" s="107"/>
      <c r="E103" s="107"/>
      <c r="F103" s="107"/>
      <c r="G103" s="107"/>
      <c r="H103" s="107"/>
      <c r="I103" s="107"/>
      <c r="J103" s="132"/>
      <c r="K103" s="107"/>
      <c r="L103" s="107"/>
      <c r="M103" s="107"/>
      <c r="N103" s="107"/>
    </row>
    <row r="104" spans="1:14">
      <c r="A104" s="107"/>
      <c r="B104" s="107"/>
      <c r="C104" s="107"/>
      <c r="D104" s="107"/>
      <c r="E104" s="107"/>
      <c r="F104" s="107"/>
      <c r="G104" s="107"/>
      <c r="H104" s="107"/>
      <c r="I104" s="107"/>
      <c r="J104" s="132"/>
      <c r="K104" s="107"/>
      <c r="L104" s="107"/>
      <c r="M104" s="107"/>
      <c r="N104" s="107"/>
    </row>
    <row r="105" spans="1:14">
      <c r="A105" s="107"/>
      <c r="B105" s="107"/>
      <c r="C105" s="107"/>
      <c r="D105" s="107"/>
      <c r="E105" s="107"/>
      <c r="F105" s="107"/>
      <c r="G105" s="107"/>
      <c r="H105" s="107"/>
      <c r="I105" s="107"/>
      <c r="J105" s="132"/>
      <c r="K105" s="107"/>
      <c r="L105" s="107"/>
      <c r="M105" s="107"/>
      <c r="N105" s="107"/>
    </row>
    <row r="106" spans="1:14">
      <c r="A106" s="107"/>
      <c r="B106" s="107"/>
      <c r="C106" s="107"/>
      <c r="D106" s="107"/>
      <c r="E106" s="107"/>
      <c r="F106" s="107"/>
      <c r="G106" s="107"/>
      <c r="H106" s="107"/>
      <c r="I106" s="107"/>
      <c r="J106" s="132"/>
      <c r="K106" s="107"/>
      <c r="L106" s="107"/>
      <c r="M106" s="107"/>
      <c r="N106" s="107"/>
    </row>
    <row r="107" spans="1:14">
      <c r="A107" s="107"/>
      <c r="B107" s="107"/>
      <c r="C107" s="107"/>
      <c r="D107" s="107"/>
      <c r="E107" s="107"/>
      <c r="F107" s="107"/>
      <c r="G107" s="107"/>
      <c r="H107" s="107"/>
      <c r="I107" s="107"/>
      <c r="J107" s="132"/>
      <c r="K107" s="107"/>
      <c r="L107" s="107"/>
      <c r="M107" s="107"/>
      <c r="N107" s="107"/>
    </row>
    <row r="108" spans="1:14">
      <c r="A108" s="107"/>
      <c r="B108" s="107"/>
      <c r="C108" s="107"/>
      <c r="D108" s="107"/>
      <c r="E108" s="107"/>
      <c r="F108" s="107"/>
      <c r="G108" s="107"/>
      <c r="H108" s="107"/>
      <c r="I108" s="107"/>
      <c r="J108" s="132"/>
      <c r="K108" s="107"/>
      <c r="L108" s="107"/>
      <c r="M108" s="107"/>
      <c r="N108" s="107"/>
    </row>
    <row r="109" spans="1:14">
      <c r="A109" s="107"/>
      <c r="B109" s="107"/>
      <c r="C109" s="107"/>
      <c r="D109" s="107"/>
      <c r="E109" s="107"/>
      <c r="F109" s="107"/>
      <c r="G109" s="107"/>
      <c r="H109" s="107"/>
      <c r="I109" s="107"/>
      <c r="J109" s="132"/>
      <c r="K109" s="107"/>
      <c r="L109" s="107"/>
      <c r="M109" s="107"/>
      <c r="N109" s="107"/>
    </row>
    <row r="110" spans="1:14">
      <c r="A110" s="107"/>
      <c r="B110" s="107"/>
      <c r="C110" s="107"/>
      <c r="D110" s="107"/>
      <c r="E110" s="107"/>
      <c r="F110" s="107"/>
      <c r="G110" s="107"/>
      <c r="H110" s="107"/>
      <c r="I110" s="107"/>
      <c r="J110" s="132"/>
      <c r="K110" s="107"/>
      <c r="L110" s="107"/>
      <c r="M110" s="107"/>
      <c r="N110" s="107"/>
    </row>
    <row r="111" spans="1:14">
      <c r="A111" s="107"/>
      <c r="B111" s="107"/>
      <c r="C111" s="107"/>
      <c r="D111" s="107"/>
      <c r="E111" s="107"/>
      <c r="F111" s="107"/>
      <c r="G111" s="107"/>
      <c r="H111" s="107"/>
      <c r="I111" s="107"/>
      <c r="J111" s="132"/>
      <c r="K111" s="107"/>
      <c r="L111" s="107"/>
      <c r="M111" s="107"/>
      <c r="N111" s="107"/>
    </row>
    <row r="112" spans="1:14">
      <c r="A112" s="107"/>
      <c r="B112" s="107"/>
      <c r="C112" s="107"/>
      <c r="D112" s="107"/>
      <c r="E112" s="107"/>
      <c r="F112" s="107"/>
      <c r="G112" s="107"/>
      <c r="H112" s="107"/>
      <c r="I112" s="107"/>
      <c r="J112" s="132"/>
      <c r="K112" s="107"/>
      <c r="L112" s="107"/>
      <c r="M112" s="107"/>
      <c r="N112" s="107"/>
    </row>
    <row r="113" spans="1:14">
      <c r="A113" s="107"/>
      <c r="B113" s="107"/>
      <c r="C113" s="107"/>
      <c r="D113" s="107"/>
      <c r="E113" s="107"/>
      <c r="F113" s="107"/>
      <c r="G113" s="107"/>
      <c r="H113" s="107"/>
      <c r="I113" s="107"/>
      <c r="J113" s="132"/>
      <c r="K113" s="107"/>
      <c r="L113" s="107"/>
      <c r="M113" s="107"/>
      <c r="N113" s="107"/>
    </row>
    <row r="114" spans="1:14">
      <c r="A114" s="107"/>
      <c r="B114" s="107"/>
      <c r="C114" s="107"/>
      <c r="D114" s="107"/>
      <c r="E114" s="107"/>
      <c r="F114" s="107"/>
      <c r="G114" s="107"/>
      <c r="H114" s="107"/>
      <c r="I114" s="107"/>
      <c r="J114" s="132"/>
      <c r="K114" s="107"/>
      <c r="L114" s="107"/>
      <c r="M114" s="107"/>
      <c r="N114" s="107"/>
    </row>
    <row r="115" spans="1:14">
      <c r="A115" s="107"/>
      <c r="B115" s="107"/>
      <c r="C115" s="107"/>
      <c r="D115" s="107"/>
      <c r="E115" s="107"/>
      <c r="F115" s="107"/>
      <c r="G115" s="107"/>
      <c r="H115" s="107"/>
      <c r="I115" s="107"/>
      <c r="J115" s="132"/>
      <c r="K115" s="107"/>
      <c r="L115" s="107"/>
      <c r="M115" s="107"/>
      <c r="N115" s="107"/>
    </row>
    <row r="116" spans="1:14">
      <c r="A116" s="107"/>
      <c r="B116" s="107"/>
      <c r="C116" s="107"/>
      <c r="D116" s="107"/>
      <c r="E116" s="107"/>
      <c r="F116" s="107"/>
      <c r="G116" s="107"/>
      <c r="H116" s="107"/>
      <c r="I116" s="107"/>
      <c r="J116" s="132"/>
      <c r="K116" s="107"/>
      <c r="L116" s="107"/>
      <c r="M116" s="107"/>
      <c r="N116" s="107"/>
    </row>
    <row r="117" spans="1:14">
      <c r="A117" s="107"/>
      <c r="B117" s="107"/>
      <c r="C117" s="107"/>
      <c r="D117" s="107"/>
      <c r="E117" s="107"/>
      <c r="F117" s="107"/>
      <c r="G117" s="107"/>
      <c r="H117" s="107"/>
      <c r="I117" s="107"/>
      <c r="J117" s="132"/>
      <c r="K117" s="107"/>
      <c r="L117" s="107"/>
      <c r="M117" s="107"/>
      <c r="N117" s="107"/>
    </row>
    <row r="118" spans="1:14">
      <c r="A118" s="107"/>
      <c r="B118" s="107"/>
      <c r="C118" s="107"/>
      <c r="D118" s="107"/>
      <c r="E118" s="107"/>
      <c r="F118" s="107"/>
      <c r="G118" s="107"/>
      <c r="H118" s="107"/>
      <c r="I118" s="107"/>
      <c r="J118" s="132"/>
      <c r="K118" s="107"/>
      <c r="L118" s="107"/>
      <c r="M118" s="107"/>
      <c r="N118" s="107"/>
    </row>
    <row r="119" spans="1:14">
      <c r="A119" s="107"/>
      <c r="B119" s="107"/>
      <c r="C119" s="107"/>
      <c r="D119" s="107"/>
      <c r="E119" s="107"/>
      <c r="F119" s="107"/>
      <c r="G119" s="107"/>
      <c r="H119" s="107"/>
      <c r="I119" s="107"/>
      <c r="J119" s="132"/>
      <c r="K119" s="107"/>
      <c r="L119" s="107"/>
      <c r="M119" s="107"/>
      <c r="N119" s="107"/>
    </row>
    <row r="120" spans="1:14">
      <c r="A120" s="107"/>
      <c r="B120" s="107"/>
      <c r="C120" s="107"/>
      <c r="D120" s="107"/>
      <c r="E120" s="107"/>
      <c r="F120" s="107"/>
      <c r="G120" s="107"/>
      <c r="H120" s="107"/>
      <c r="I120" s="107"/>
      <c r="J120" s="132"/>
      <c r="K120" s="107"/>
      <c r="L120" s="107"/>
      <c r="M120" s="107"/>
      <c r="N120" s="107"/>
    </row>
    <row r="121" spans="1:14">
      <c r="A121" s="107"/>
      <c r="B121" s="107"/>
      <c r="C121" s="107"/>
      <c r="D121" s="107"/>
      <c r="E121" s="107"/>
      <c r="F121" s="107"/>
      <c r="G121" s="107"/>
      <c r="H121" s="107"/>
      <c r="I121" s="107"/>
      <c r="J121" s="132"/>
      <c r="K121" s="107"/>
      <c r="L121" s="107"/>
      <c r="M121" s="107"/>
      <c r="N121" s="107"/>
    </row>
    <row r="122" spans="1:14">
      <c r="A122" s="107"/>
      <c r="B122" s="107"/>
      <c r="C122" s="107"/>
      <c r="D122" s="107"/>
      <c r="E122" s="107"/>
      <c r="F122" s="107"/>
      <c r="G122" s="107"/>
      <c r="H122" s="107"/>
      <c r="I122" s="107"/>
      <c r="J122" s="132"/>
      <c r="K122" s="107"/>
      <c r="L122" s="107"/>
      <c r="M122" s="107"/>
      <c r="N122" s="107"/>
    </row>
    <row r="123" spans="1:14">
      <c r="A123" s="107"/>
      <c r="B123" s="107"/>
      <c r="C123" s="107"/>
      <c r="D123" s="107"/>
      <c r="E123" s="107"/>
      <c r="F123" s="107"/>
      <c r="G123" s="107"/>
      <c r="H123" s="107"/>
      <c r="I123" s="107"/>
      <c r="J123" s="132"/>
      <c r="K123" s="107"/>
      <c r="L123" s="107"/>
      <c r="M123" s="107"/>
      <c r="N123" s="107"/>
    </row>
    <row r="124" spans="1:14">
      <c r="A124" s="107"/>
      <c r="B124" s="107"/>
      <c r="C124" s="107"/>
      <c r="D124" s="107"/>
      <c r="E124" s="107"/>
      <c r="F124" s="107"/>
      <c r="G124" s="107"/>
      <c r="H124" s="107"/>
      <c r="I124" s="107"/>
      <c r="J124" s="132"/>
      <c r="K124" s="107"/>
      <c r="L124" s="107"/>
      <c r="M124" s="107"/>
      <c r="N124" s="107"/>
    </row>
    <row r="125" spans="1:14">
      <c r="A125" s="107"/>
      <c r="B125" s="107"/>
      <c r="C125" s="107"/>
      <c r="D125" s="107"/>
      <c r="E125" s="107"/>
      <c r="F125" s="107"/>
      <c r="G125" s="107"/>
      <c r="H125" s="107"/>
      <c r="I125" s="107"/>
      <c r="J125" s="132"/>
      <c r="K125" s="107"/>
      <c r="L125" s="107"/>
      <c r="M125" s="107"/>
      <c r="N125" s="107"/>
    </row>
    <row r="126" spans="1:14">
      <c r="A126" s="107"/>
      <c r="B126" s="107"/>
      <c r="C126" s="107"/>
      <c r="D126" s="107"/>
      <c r="E126" s="107"/>
      <c r="F126" s="107"/>
      <c r="G126" s="107"/>
      <c r="H126" s="107"/>
      <c r="I126" s="107"/>
      <c r="J126" s="132"/>
      <c r="K126" s="107"/>
      <c r="L126" s="107"/>
      <c r="M126" s="107"/>
      <c r="N126" s="107"/>
    </row>
    <row r="127" spans="1:14">
      <c r="A127" s="107"/>
      <c r="B127" s="107"/>
      <c r="C127" s="107"/>
      <c r="D127" s="107"/>
      <c r="E127" s="107"/>
      <c r="F127" s="107"/>
      <c r="G127" s="107"/>
      <c r="H127" s="107"/>
      <c r="I127" s="107"/>
      <c r="J127" s="132"/>
      <c r="K127" s="107"/>
      <c r="L127" s="107"/>
      <c r="M127" s="107"/>
      <c r="N127" s="107"/>
    </row>
    <row r="128" spans="1:14">
      <c r="A128" s="107"/>
      <c r="B128" s="107"/>
      <c r="C128" s="107"/>
      <c r="D128" s="107"/>
      <c r="E128" s="107"/>
      <c r="F128" s="107"/>
      <c r="G128" s="107"/>
      <c r="H128" s="107"/>
      <c r="I128" s="107"/>
      <c r="J128" s="132"/>
      <c r="K128" s="107"/>
      <c r="L128" s="107"/>
      <c r="M128" s="107"/>
      <c r="N128" s="107"/>
    </row>
    <row r="129" spans="1:14">
      <c r="A129" s="107"/>
      <c r="B129" s="107"/>
      <c r="C129" s="107"/>
      <c r="D129" s="107"/>
      <c r="E129" s="107"/>
      <c r="F129" s="107"/>
      <c r="G129" s="107"/>
      <c r="H129" s="107"/>
      <c r="I129" s="107"/>
      <c r="J129" s="132"/>
      <c r="K129" s="107"/>
      <c r="L129" s="107"/>
      <c r="M129" s="107"/>
      <c r="N129" s="107"/>
    </row>
    <row r="130" spans="1:14">
      <c r="A130" s="107"/>
      <c r="B130" s="107"/>
      <c r="C130" s="107"/>
      <c r="D130" s="107"/>
      <c r="E130" s="107"/>
      <c r="F130" s="107"/>
      <c r="G130" s="107"/>
      <c r="H130" s="107"/>
      <c r="I130" s="107"/>
      <c r="J130" s="132"/>
      <c r="K130" s="107"/>
      <c r="L130" s="107"/>
      <c r="M130" s="107"/>
      <c r="N130" s="107"/>
    </row>
    <row r="131" spans="1:14">
      <c r="A131" s="107"/>
      <c r="B131" s="107"/>
      <c r="C131" s="107"/>
      <c r="D131" s="107"/>
      <c r="E131" s="107"/>
      <c r="F131" s="107"/>
      <c r="G131" s="107"/>
      <c r="H131" s="107"/>
      <c r="I131" s="107"/>
      <c r="J131" s="132"/>
      <c r="K131" s="107"/>
      <c r="L131" s="107"/>
      <c r="M131" s="107"/>
      <c r="N131" s="107"/>
    </row>
    <row r="132" spans="1:14">
      <c r="A132" s="107"/>
      <c r="B132" s="107"/>
      <c r="C132" s="107"/>
      <c r="D132" s="107"/>
      <c r="E132" s="107"/>
      <c r="F132" s="107"/>
      <c r="G132" s="107"/>
      <c r="H132" s="107"/>
      <c r="I132" s="107"/>
      <c r="J132" s="132"/>
      <c r="K132" s="107"/>
      <c r="L132" s="107"/>
      <c r="M132" s="107"/>
      <c r="N132" s="107"/>
    </row>
    <row r="133" spans="1:14">
      <c r="A133" s="107"/>
      <c r="B133" s="107"/>
      <c r="C133" s="107"/>
      <c r="D133" s="107"/>
      <c r="E133" s="107"/>
      <c r="F133" s="107"/>
      <c r="G133" s="107"/>
      <c r="H133" s="107"/>
      <c r="I133" s="107"/>
      <c r="J133" s="132"/>
      <c r="K133" s="107"/>
      <c r="L133" s="107"/>
      <c r="M133" s="107"/>
      <c r="N133" s="107"/>
    </row>
    <row r="134" spans="1:14">
      <c r="A134" s="107"/>
      <c r="B134" s="107"/>
      <c r="C134" s="107"/>
      <c r="D134" s="107"/>
      <c r="E134" s="107"/>
      <c r="F134" s="107"/>
      <c r="G134" s="107"/>
      <c r="H134" s="107"/>
      <c r="I134" s="107"/>
      <c r="J134" s="132"/>
      <c r="K134" s="107"/>
      <c r="L134" s="107"/>
      <c r="M134" s="107"/>
      <c r="N134" s="107"/>
    </row>
    <row r="135" spans="1:14">
      <c r="A135" s="107"/>
      <c r="B135" s="107"/>
      <c r="C135" s="107"/>
      <c r="D135" s="107"/>
      <c r="E135" s="107"/>
      <c r="F135" s="107"/>
      <c r="G135" s="107"/>
      <c r="H135" s="107"/>
      <c r="I135" s="107"/>
      <c r="J135" s="132"/>
      <c r="K135" s="107"/>
      <c r="L135" s="107"/>
      <c r="M135" s="107"/>
      <c r="N135" s="107"/>
    </row>
    <row r="136" spans="1:14">
      <c r="A136" s="107"/>
      <c r="B136" s="107"/>
      <c r="C136" s="107"/>
      <c r="D136" s="107"/>
      <c r="E136" s="107"/>
      <c r="F136" s="107"/>
      <c r="G136" s="107"/>
      <c r="H136" s="107"/>
      <c r="I136" s="107"/>
      <c r="J136" s="132"/>
      <c r="K136" s="107"/>
      <c r="L136" s="107"/>
      <c r="M136" s="107"/>
      <c r="N136" s="107"/>
    </row>
    <row r="137" spans="1:14">
      <c r="A137" s="107"/>
      <c r="B137" s="107"/>
      <c r="C137" s="107"/>
      <c r="D137" s="107"/>
      <c r="E137" s="107"/>
      <c r="F137" s="107"/>
      <c r="G137" s="107"/>
      <c r="H137" s="107"/>
      <c r="I137" s="107"/>
      <c r="J137" s="132"/>
      <c r="K137" s="107"/>
      <c r="L137" s="107"/>
      <c r="M137" s="107"/>
      <c r="N137" s="107"/>
    </row>
    <row r="138" spans="1:14">
      <c r="A138" s="107"/>
      <c r="B138" s="107"/>
      <c r="C138" s="107"/>
      <c r="D138" s="107"/>
      <c r="E138" s="107"/>
      <c r="F138" s="107"/>
      <c r="G138" s="107"/>
      <c r="H138" s="107"/>
      <c r="I138" s="107"/>
      <c r="J138" s="132"/>
      <c r="K138" s="107"/>
      <c r="L138" s="107"/>
      <c r="M138" s="107"/>
      <c r="N138" s="107"/>
    </row>
    <row r="139" spans="1:14">
      <c r="A139" s="107"/>
      <c r="B139" s="107"/>
      <c r="C139" s="107"/>
      <c r="D139" s="107"/>
      <c r="E139" s="107"/>
      <c r="F139" s="107"/>
      <c r="G139" s="107"/>
      <c r="H139" s="107"/>
      <c r="I139" s="107"/>
      <c r="J139" s="132"/>
      <c r="K139" s="107"/>
      <c r="L139" s="107"/>
      <c r="M139" s="107"/>
      <c r="N139" s="107"/>
    </row>
    <row r="140" spans="1:14">
      <c r="A140" s="107"/>
      <c r="B140" s="107"/>
      <c r="C140" s="107"/>
      <c r="D140" s="107"/>
      <c r="E140" s="107"/>
      <c r="F140" s="107"/>
      <c r="G140" s="107"/>
      <c r="H140" s="107"/>
      <c r="I140" s="107"/>
      <c r="J140" s="132"/>
      <c r="K140" s="107"/>
      <c r="L140" s="107"/>
      <c r="M140" s="107"/>
      <c r="N140" s="107"/>
    </row>
    <row r="141" spans="1:14">
      <c r="A141" s="107"/>
      <c r="B141" s="107"/>
      <c r="C141" s="107"/>
      <c r="D141" s="107"/>
      <c r="E141" s="107"/>
      <c r="F141" s="107"/>
      <c r="G141" s="107"/>
      <c r="H141" s="107"/>
      <c r="I141" s="107"/>
      <c r="J141" s="132"/>
      <c r="K141" s="107"/>
      <c r="L141" s="107"/>
      <c r="M141" s="107"/>
      <c r="N141" s="107"/>
    </row>
    <row r="142" spans="1:14">
      <c r="A142" s="107"/>
      <c r="B142" s="107"/>
      <c r="C142" s="107"/>
      <c r="D142" s="107"/>
      <c r="E142" s="107"/>
      <c r="F142" s="107"/>
      <c r="G142" s="107"/>
      <c r="H142" s="107"/>
      <c r="I142" s="107"/>
      <c r="J142" s="132"/>
      <c r="K142" s="107"/>
      <c r="L142" s="107"/>
      <c r="M142" s="107"/>
      <c r="N142" s="107"/>
    </row>
    <row r="143" spans="1:14">
      <c r="A143" s="107"/>
      <c r="B143" s="107"/>
      <c r="C143" s="107"/>
      <c r="D143" s="107"/>
      <c r="E143" s="107"/>
      <c r="F143" s="107"/>
      <c r="G143" s="107"/>
      <c r="H143" s="107"/>
      <c r="I143" s="107"/>
      <c r="J143" s="132"/>
      <c r="K143" s="107"/>
      <c r="L143" s="107"/>
      <c r="M143" s="107"/>
      <c r="N143" s="107"/>
    </row>
    <row r="144" spans="1:14">
      <c r="A144" s="107"/>
      <c r="B144" s="107"/>
      <c r="C144" s="107"/>
      <c r="D144" s="107"/>
      <c r="E144" s="107"/>
      <c r="F144" s="107"/>
      <c r="G144" s="107"/>
      <c r="H144" s="107"/>
      <c r="I144" s="107"/>
      <c r="J144" s="132"/>
      <c r="K144" s="107"/>
      <c r="L144" s="107"/>
      <c r="M144" s="107"/>
      <c r="N144" s="107"/>
    </row>
    <row r="145" spans="1:14">
      <c r="A145" s="107"/>
      <c r="B145" s="107"/>
      <c r="C145" s="107"/>
      <c r="D145" s="107"/>
      <c r="E145" s="107"/>
      <c r="F145" s="107"/>
      <c r="G145" s="107"/>
      <c r="H145" s="107"/>
      <c r="I145" s="107"/>
      <c r="J145" s="132"/>
      <c r="K145" s="107"/>
      <c r="L145" s="107"/>
      <c r="M145" s="107"/>
      <c r="N145" s="107"/>
    </row>
    <row r="146" spans="1:14">
      <c r="A146" s="107"/>
      <c r="B146" s="107"/>
      <c r="C146" s="107"/>
      <c r="D146" s="107"/>
      <c r="E146" s="107"/>
      <c r="F146" s="107"/>
      <c r="G146" s="107"/>
      <c r="H146" s="107"/>
      <c r="I146" s="107"/>
      <c r="J146" s="132"/>
      <c r="K146" s="107"/>
      <c r="L146" s="107"/>
      <c r="M146" s="107"/>
      <c r="N146" s="107"/>
    </row>
    <row r="147" spans="1:14">
      <c r="A147" s="107"/>
      <c r="B147" s="107"/>
      <c r="C147" s="107"/>
      <c r="D147" s="107"/>
      <c r="E147" s="107"/>
      <c r="F147" s="107"/>
      <c r="G147" s="107"/>
      <c r="H147" s="107"/>
      <c r="I147" s="107"/>
      <c r="J147" s="132"/>
      <c r="K147" s="107"/>
      <c r="L147" s="107"/>
      <c r="M147" s="107"/>
      <c r="N147" s="107"/>
    </row>
    <row r="148" spans="1:14">
      <c r="A148" s="107"/>
      <c r="B148" s="107"/>
      <c r="C148" s="107"/>
      <c r="D148" s="107"/>
      <c r="E148" s="107"/>
      <c r="F148" s="107"/>
      <c r="G148" s="107"/>
      <c r="H148" s="107"/>
      <c r="I148" s="107"/>
      <c r="J148" s="132"/>
      <c r="K148" s="107"/>
      <c r="L148" s="107"/>
      <c r="M148" s="107"/>
      <c r="N148" s="107"/>
    </row>
    <row r="149" spans="1:14">
      <c r="A149" s="107"/>
      <c r="B149" s="107"/>
      <c r="C149" s="107"/>
      <c r="D149" s="107"/>
      <c r="E149" s="107"/>
      <c r="F149" s="107"/>
      <c r="G149" s="107"/>
      <c r="H149" s="107"/>
      <c r="I149" s="107"/>
      <c r="J149" s="132"/>
      <c r="K149" s="107"/>
      <c r="L149" s="107"/>
      <c r="M149" s="107"/>
      <c r="N149" s="107"/>
    </row>
    <row r="150" spans="1:14">
      <c r="A150" s="107"/>
      <c r="B150" s="107"/>
      <c r="C150" s="107"/>
      <c r="D150" s="107"/>
      <c r="E150" s="107"/>
      <c r="F150" s="107"/>
      <c r="G150" s="107"/>
      <c r="H150" s="107"/>
      <c r="I150" s="107"/>
      <c r="J150" s="132"/>
      <c r="K150" s="107"/>
      <c r="L150" s="107"/>
      <c r="M150" s="107"/>
      <c r="N150" s="107"/>
    </row>
    <row r="151" spans="1:14">
      <c r="A151" s="107"/>
      <c r="B151" s="107"/>
      <c r="C151" s="107"/>
      <c r="D151" s="107"/>
      <c r="E151" s="107"/>
      <c r="F151" s="107"/>
      <c r="G151" s="107"/>
      <c r="H151" s="107"/>
      <c r="I151" s="107"/>
      <c r="J151" s="132"/>
      <c r="K151" s="107"/>
      <c r="L151" s="107"/>
      <c r="M151" s="107"/>
      <c r="N151" s="107"/>
    </row>
    <row r="152" spans="1:14">
      <c r="A152" s="107"/>
      <c r="B152" s="107"/>
      <c r="C152" s="107"/>
      <c r="D152" s="107"/>
      <c r="E152" s="107"/>
      <c r="F152" s="107"/>
      <c r="G152" s="107"/>
      <c r="H152" s="107"/>
      <c r="I152" s="107"/>
      <c r="J152" s="132"/>
      <c r="K152" s="107"/>
      <c r="L152" s="107"/>
      <c r="M152" s="107"/>
      <c r="N152" s="107"/>
    </row>
    <row r="153" spans="1:14">
      <c r="A153" s="107"/>
      <c r="B153" s="107"/>
      <c r="C153" s="107"/>
      <c r="D153" s="107"/>
      <c r="E153" s="107"/>
      <c r="F153" s="107"/>
      <c r="G153" s="107"/>
      <c r="H153" s="107"/>
      <c r="I153" s="107"/>
      <c r="J153" s="132"/>
      <c r="K153" s="107"/>
      <c r="L153" s="107"/>
      <c r="M153" s="107"/>
      <c r="N153" s="107"/>
    </row>
    <row r="154" spans="1:14">
      <c r="A154" s="107"/>
      <c r="B154" s="107"/>
      <c r="C154" s="107"/>
      <c r="D154" s="107"/>
      <c r="E154" s="107"/>
      <c r="F154" s="107"/>
      <c r="G154" s="107"/>
      <c r="H154" s="107"/>
      <c r="I154" s="107"/>
      <c r="J154" s="132"/>
      <c r="K154" s="107"/>
      <c r="L154" s="107"/>
      <c r="M154" s="107"/>
      <c r="N154" s="107"/>
    </row>
    <row r="155" spans="1:14">
      <c r="A155" s="107"/>
      <c r="B155" s="107"/>
      <c r="C155" s="107"/>
      <c r="D155" s="107"/>
      <c r="E155" s="107"/>
      <c r="F155" s="107"/>
      <c r="G155" s="107"/>
      <c r="H155" s="107"/>
      <c r="I155" s="107"/>
      <c r="J155" s="132"/>
      <c r="K155" s="107"/>
      <c r="L155" s="107"/>
      <c r="M155" s="107"/>
      <c r="N155" s="107"/>
    </row>
    <row r="156" spans="1:14">
      <c r="A156" s="107"/>
      <c r="B156" s="107"/>
      <c r="C156" s="107"/>
      <c r="D156" s="107"/>
      <c r="E156" s="107"/>
      <c r="F156" s="107"/>
      <c r="G156" s="107"/>
      <c r="H156" s="107"/>
      <c r="I156" s="107"/>
      <c r="J156" s="132"/>
      <c r="K156" s="107"/>
      <c r="L156" s="107"/>
      <c r="M156" s="107"/>
      <c r="N156" s="107"/>
    </row>
    <row r="157" spans="1:14">
      <c r="A157" s="107"/>
      <c r="B157" s="107"/>
      <c r="C157" s="107"/>
      <c r="D157" s="107"/>
      <c r="E157" s="107"/>
      <c r="F157" s="107"/>
      <c r="G157" s="107"/>
      <c r="H157" s="107"/>
      <c r="I157" s="107"/>
      <c r="J157" s="132"/>
      <c r="K157" s="107"/>
      <c r="L157" s="107"/>
      <c r="M157" s="107"/>
      <c r="N157" s="107"/>
    </row>
    <row r="158" spans="1:14">
      <c r="A158" s="107"/>
      <c r="B158" s="107"/>
      <c r="C158" s="107"/>
      <c r="D158" s="107"/>
      <c r="E158" s="107"/>
      <c r="F158" s="107"/>
      <c r="G158" s="107"/>
      <c r="H158" s="107"/>
      <c r="I158" s="107"/>
      <c r="J158" s="132"/>
      <c r="K158" s="107"/>
      <c r="L158" s="107"/>
      <c r="M158" s="107"/>
      <c r="N158" s="107"/>
    </row>
    <row r="159" spans="1:14">
      <c r="A159" s="107"/>
      <c r="B159" s="107"/>
      <c r="C159" s="107"/>
      <c r="D159" s="107"/>
      <c r="E159" s="107"/>
      <c r="F159" s="107"/>
      <c r="G159" s="107"/>
      <c r="H159" s="107"/>
      <c r="I159" s="107"/>
      <c r="J159" s="132"/>
      <c r="K159" s="107"/>
      <c r="L159" s="107"/>
      <c r="M159" s="107"/>
      <c r="N159" s="107"/>
    </row>
    <row r="160" spans="1:14">
      <c r="A160" s="107"/>
      <c r="B160" s="107"/>
      <c r="C160" s="107"/>
      <c r="D160" s="107"/>
      <c r="E160" s="107"/>
      <c r="F160" s="107"/>
      <c r="G160" s="107"/>
      <c r="H160" s="107"/>
      <c r="I160" s="107"/>
      <c r="J160" s="132"/>
      <c r="K160" s="107"/>
      <c r="L160" s="107"/>
      <c r="M160" s="107"/>
      <c r="N160" s="107"/>
    </row>
    <row r="161" spans="1:14">
      <c r="A161" s="107"/>
      <c r="B161" s="107"/>
      <c r="C161" s="107"/>
      <c r="D161" s="107"/>
      <c r="E161" s="107"/>
      <c r="F161" s="107"/>
      <c r="G161" s="107"/>
      <c r="H161" s="107"/>
      <c r="I161" s="107"/>
      <c r="J161" s="132"/>
      <c r="K161" s="107"/>
      <c r="L161" s="107"/>
      <c r="M161" s="107"/>
      <c r="N161" s="107"/>
    </row>
    <row r="162" spans="1:14">
      <c r="A162" s="107"/>
      <c r="B162" s="107"/>
      <c r="C162" s="107"/>
      <c r="D162" s="107"/>
      <c r="E162" s="107"/>
      <c r="F162" s="107"/>
      <c r="G162" s="107"/>
      <c r="H162" s="107"/>
      <c r="I162" s="107"/>
      <c r="J162" s="132"/>
      <c r="K162" s="107"/>
      <c r="L162" s="107"/>
      <c r="M162" s="107"/>
      <c r="N162" s="107"/>
    </row>
    <row r="163" spans="1:14">
      <c r="A163" s="107"/>
      <c r="B163" s="107"/>
      <c r="C163" s="107"/>
      <c r="D163" s="107"/>
      <c r="E163" s="107"/>
      <c r="F163" s="107"/>
      <c r="G163" s="107"/>
      <c r="H163" s="107"/>
      <c r="I163" s="107"/>
      <c r="J163" s="132"/>
      <c r="K163" s="107"/>
      <c r="L163" s="107"/>
      <c r="M163" s="107"/>
      <c r="N163" s="107"/>
    </row>
    <row r="164" spans="1:14">
      <c r="A164" s="107"/>
      <c r="B164" s="107"/>
      <c r="C164" s="107"/>
      <c r="D164" s="107"/>
      <c r="E164" s="107"/>
      <c r="F164" s="107"/>
      <c r="G164" s="107"/>
      <c r="H164" s="107"/>
      <c r="I164" s="107"/>
      <c r="J164" s="132"/>
      <c r="K164" s="107"/>
      <c r="L164" s="107"/>
      <c r="M164" s="107"/>
      <c r="N164" s="107"/>
    </row>
    <row r="165" spans="1:14">
      <c r="A165" s="107"/>
      <c r="B165" s="107"/>
      <c r="C165" s="107"/>
      <c r="D165" s="107"/>
      <c r="E165" s="107"/>
      <c r="F165" s="107"/>
      <c r="G165" s="107"/>
      <c r="H165" s="107"/>
      <c r="I165" s="107"/>
      <c r="J165" s="132"/>
      <c r="K165" s="107"/>
      <c r="L165" s="107"/>
      <c r="M165" s="107"/>
      <c r="N165" s="107"/>
    </row>
    <row r="166" spans="1:14">
      <c r="A166" s="107"/>
      <c r="B166" s="107"/>
      <c r="C166" s="107"/>
      <c r="D166" s="107"/>
      <c r="E166" s="107"/>
      <c r="F166" s="107"/>
      <c r="G166" s="107"/>
      <c r="H166" s="107"/>
      <c r="I166" s="107"/>
      <c r="J166" s="132"/>
      <c r="K166" s="107"/>
      <c r="L166" s="107"/>
      <c r="M166" s="107"/>
      <c r="N166" s="107"/>
    </row>
    <row r="167" spans="1:14">
      <c r="A167" s="107"/>
      <c r="B167" s="107"/>
      <c r="C167" s="107"/>
      <c r="D167" s="107"/>
      <c r="E167" s="107"/>
      <c r="F167" s="107"/>
      <c r="G167" s="107"/>
      <c r="H167" s="107"/>
      <c r="I167" s="107"/>
      <c r="J167" s="132"/>
      <c r="K167" s="107"/>
      <c r="L167" s="107"/>
      <c r="M167" s="107"/>
      <c r="N167" s="107"/>
    </row>
    <row r="168" spans="1:14">
      <c r="A168" s="107"/>
      <c r="B168" s="107"/>
      <c r="C168" s="107"/>
      <c r="D168" s="107"/>
      <c r="E168" s="107"/>
      <c r="F168" s="107"/>
      <c r="G168" s="107"/>
      <c r="H168" s="107"/>
      <c r="I168" s="107"/>
      <c r="J168" s="132"/>
      <c r="K168" s="107"/>
      <c r="L168" s="107"/>
      <c r="M168" s="107"/>
      <c r="N168" s="107"/>
    </row>
    <row r="169" spans="1:14">
      <c r="A169" s="107"/>
      <c r="B169" s="107"/>
      <c r="C169" s="107"/>
      <c r="D169" s="107"/>
      <c r="E169" s="107"/>
      <c r="F169" s="107"/>
      <c r="G169" s="107"/>
      <c r="H169" s="107"/>
      <c r="I169" s="107"/>
      <c r="J169" s="132"/>
      <c r="K169" s="107"/>
      <c r="L169" s="107"/>
      <c r="M169" s="107"/>
      <c r="N169" s="107"/>
    </row>
    <row r="170" spans="1:14">
      <c r="A170" s="107"/>
      <c r="B170" s="107"/>
      <c r="C170" s="107"/>
      <c r="D170" s="107"/>
      <c r="E170" s="107"/>
      <c r="F170" s="107"/>
      <c r="G170" s="107"/>
      <c r="H170" s="107"/>
      <c r="I170" s="107"/>
      <c r="J170" s="132"/>
      <c r="K170" s="107"/>
      <c r="L170" s="107"/>
      <c r="M170" s="107"/>
      <c r="N170" s="107"/>
    </row>
    <row r="171" spans="1:14">
      <c r="A171" s="107"/>
      <c r="B171" s="107"/>
      <c r="C171" s="107"/>
      <c r="D171" s="107"/>
      <c r="E171" s="107"/>
      <c r="F171" s="107"/>
      <c r="G171" s="107"/>
      <c r="H171" s="107"/>
      <c r="I171" s="107"/>
      <c r="J171" s="132"/>
      <c r="K171" s="107"/>
      <c r="L171" s="107"/>
      <c r="M171" s="107"/>
      <c r="N171" s="107"/>
    </row>
    <row r="172" spans="1:14">
      <c r="A172" s="107"/>
      <c r="B172" s="107"/>
      <c r="C172" s="107"/>
      <c r="D172" s="107"/>
      <c r="E172" s="107"/>
      <c r="F172" s="107"/>
      <c r="G172" s="107"/>
      <c r="H172" s="107"/>
      <c r="I172" s="107"/>
      <c r="J172" s="132"/>
      <c r="K172" s="107"/>
      <c r="L172" s="107"/>
      <c r="M172" s="107"/>
      <c r="N172" s="107"/>
    </row>
    <row r="173" spans="1:14">
      <c r="A173" s="107"/>
      <c r="B173" s="107"/>
      <c r="C173" s="107"/>
      <c r="D173" s="107"/>
      <c r="E173" s="107"/>
      <c r="F173" s="107"/>
      <c r="G173" s="107"/>
      <c r="H173" s="107"/>
      <c r="I173" s="107"/>
      <c r="J173" s="132"/>
      <c r="K173" s="107"/>
      <c r="L173" s="107"/>
      <c r="M173" s="107"/>
      <c r="N173" s="107"/>
    </row>
    <row r="174" spans="1:14">
      <c r="A174" s="107"/>
      <c r="B174" s="107"/>
      <c r="C174" s="107"/>
      <c r="D174" s="107"/>
      <c r="E174" s="107"/>
      <c r="F174" s="107"/>
      <c r="G174" s="107"/>
      <c r="H174" s="107"/>
      <c r="I174" s="107"/>
      <c r="J174" s="132"/>
      <c r="K174" s="107"/>
      <c r="L174" s="107"/>
      <c r="M174" s="107"/>
      <c r="N174" s="107"/>
    </row>
    <row r="175" spans="1:14">
      <c r="A175" s="107"/>
      <c r="B175" s="107"/>
      <c r="C175" s="107"/>
      <c r="D175" s="107"/>
      <c r="E175" s="107"/>
      <c r="F175" s="107"/>
      <c r="G175" s="107"/>
      <c r="H175" s="107"/>
      <c r="I175" s="107"/>
      <c r="J175" s="132"/>
      <c r="K175" s="107"/>
      <c r="L175" s="107"/>
      <c r="M175" s="107"/>
      <c r="N175" s="107"/>
    </row>
    <row r="176" spans="1:14">
      <c r="A176" s="107"/>
      <c r="B176" s="107"/>
      <c r="C176" s="107"/>
      <c r="D176" s="107"/>
      <c r="E176" s="107"/>
      <c r="F176" s="107"/>
      <c r="G176" s="107"/>
      <c r="H176" s="107"/>
      <c r="I176" s="107"/>
      <c r="J176" s="132"/>
      <c r="K176" s="107"/>
      <c r="L176" s="107"/>
      <c r="M176" s="107"/>
      <c r="N176" s="107"/>
    </row>
    <row r="177" spans="1:14">
      <c r="A177" s="107"/>
      <c r="B177" s="107"/>
      <c r="C177" s="107"/>
      <c r="D177" s="107"/>
      <c r="E177" s="107"/>
      <c r="F177" s="107"/>
      <c r="G177" s="107"/>
      <c r="H177" s="107"/>
      <c r="I177" s="107"/>
      <c r="J177" s="132"/>
      <c r="K177" s="107"/>
      <c r="L177" s="107"/>
      <c r="M177" s="107"/>
      <c r="N177" s="107"/>
    </row>
    <row r="178" spans="1:14">
      <c r="A178" s="107"/>
      <c r="B178" s="107"/>
      <c r="C178" s="107"/>
      <c r="D178" s="107"/>
      <c r="E178" s="107"/>
      <c r="F178" s="107"/>
      <c r="G178" s="107"/>
      <c r="H178" s="107"/>
      <c r="I178" s="107"/>
      <c r="J178" s="132"/>
      <c r="K178" s="107"/>
      <c r="L178" s="107"/>
      <c r="M178" s="107"/>
      <c r="N178" s="107"/>
    </row>
    <row r="179" spans="1:14">
      <c r="A179" s="107"/>
      <c r="B179" s="107"/>
      <c r="C179" s="107"/>
      <c r="D179" s="107"/>
      <c r="E179" s="107"/>
      <c r="F179" s="107"/>
      <c r="G179" s="107"/>
      <c r="H179" s="107"/>
      <c r="I179" s="107"/>
      <c r="J179" s="132"/>
      <c r="K179" s="107"/>
      <c r="L179" s="107"/>
      <c r="M179" s="107"/>
      <c r="N179" s="107"/>
    </row>
    <row r="180" spans="1:14">
      <c r="A180" s="107"/>
      <c r="B180" s="107"/>
      <c r="C180" s="107"/>
      <c r="D180" s="107"/>
      <c r="E180" s="107"/>
      <c r="F180" s="107"/>
      <c r="G180" s="107"/>
      <c r="H180" s="107"/>
      <c r="I180" s="107"/>
      <c r="J180" s="132"/>
      <c r="K180" s="107"/>
      <c r="L180" s="107"/>
      <c r="M180" s="107"/>
      <c r="N180" s="107"/>
    </row>
    <row r="181" spans="1:14">
      <c r="A181" s="107"/>
      <c r="B181" s="107"/>
      <c r="C181" s="107"/>
      <c r="D181" s="107"/>
      <c r="E181" s="107"/>
      <c r="F181" s="107"/>
      <c r="G181" s="107"/>
      <c r="H181" s="107"/>
      <c r="I181" s="107"/>
      <c r="J181" s="132"/>
      <c r="K181" s="107"/>
      <c r="L181" s="107"/>
      <c r="M181" s="107"/>
      <c r="N181" s="107"/>
    </row>
    <row r="182" spans="1:14">
      <c r="A182" s="107"/>
      <c r="B182" s="107"/>
      <c r="C182" s="107"/>
      <c r="D182" s="107"/>
      <c r="E182" s="107"/>
      <c r="F182" s="107"/>
      <c r="G182" s="107"/>
      <c r="H182" s="107"/>
      <c r="I182" s="107"/>
      <c r="J182" s="132"/>
      <c r="K182" s="107"/>
      <c r="L182" s="107"/>
      <c r="M182" s="107"/>
      <c r="N182" s="107"/>
    </row>
    <row r="183" spans="1:14">
      <c r="A183" s="107"/>
      <c r="B183" s="107"/>
      <c r="C183" s="107"/>
      <c r="D183" s="107"/>
      <c r="E183" s="107"/>
      <c r="F183" s="107"/>
      <c r="G183" s="107"/>
      <c r="H183" s="107"/>
      <c r="I183" s="107"/>
      <c r="J183" s="132"/>
      <c r="K183" s="107"/>
      <c r="L183" s="107"/>
      <c r="M183" s="107"/>
      <c r="N183" s="107"/>
    </row>
    <row r="184" spans="1:14">
      <c r="A184" s="107"/>
      <c r="B184" s="107"/>
      <c r="C184" s="107"/>
      <c r="D184" s="107"/>
      <c r="E184" s="107"/>
      <c r="F184" s="107"/>
      <c r="G184" s="107"/>
      <c r="H184" s="107"/>
      <c r="I184" s="107"/>
      <c r="J184" s="132"/>
      <c r="K184" s="107"/>
      <c r="L184" s="107"/>
      <c r="M184" s="107"/>
      <c r="N184" s="107"/>
    </row>
    <row r="185" spans="1:14">
      <c r="A185" s="107"/>
      <c r="B185" s="107"/>
      <c r="C185" s="107"/>
      <c r="D185" s="107"/>
      <c r="E185" s="107"/>
      <c r="F185" s="107"/>
      <c r="G185" s="107"/>
      <c r="H185" s="107"/>
      <c r="I185" s="107"/>
      <c r="J185" s="132"/>
      <c r="K185" s="107"/>
      <c r="L185" s="107"/>
      <c r="M185" s="107"/>
      <c r="N185" s="107"/>
    </row>
    <row r="186" spans="1:14">
      <c r="A186" s="107"/>
      <c r="B186" s="107"/>
      <c r="C186" s="107"/>
      <c r="D186" s="107"/>
      <c r="E186" s="107"/>
      <c r="F186" s="107"/>
      <c r="G186" s="107"/>
      <c r="H186" s="107"/>
      <c r="I186" s="107"/>
      <c r="J186" s="132"/>
      <c r="K186" s="107"/>
      <c r="L186" s="107"/>
      <c r="M186" s="107"/>
      <c r="N186" s="107"/>
    </row>
    <row r="187" spans="1:14">
      <c r="A187" s="107"/>
      <c r="B187" s="107"/>
      <c r="C187" s="107"/>
      <c r="D187" s="107"/>
      <c r="E187" s="107"/>
      <c r="F187" s="107"/>
      <c r="G187" s="107"/>
      <c r="H187" s="107"/>
      <c r="I187" s="107"/>
      <c r="J187" s="132"/>
      <c r="K187" s="107"/>
      <c r="L187" s="107"/>
      <c r="M187" s="107"/>
      <c r="N187" s="107"/>
    </row>
    <row r="188" spans="1:14">
      <c r="A188" s="107"/>
      <c r="B188" s="107"/>
      <c r="C188" s="107"/>
      <c r="D188" s="107"/>
      <c r="E188" s="107"/>
      <c r="F188" s="107"/>
      <c r="G188" s="107"/>
      <c r="H188" s="107"/>
      <c r="I188" s="107"/>
      <c r="J188" s="132"/>
      <c r="K188" s="107"/>
      <c r="L188" s="107"/>
      <c r="M188" s="107"/>
      <c r="N188" s="107"/>
    </row>
    <row r="189" spans="1:14">
      <c r="A189" s="107"/>
      <c r="B189" s="107"/>
      <c r="C189" s="107"/>
      <c r="D189" s="107"/>
      <c r="E189" s="107"/>
      <c r="F189" s="107"/>
      <c r="G189" s="107"/>
      <c r="H189" s="107"/>
      <c r="I189" s="107"/>
      <c r="J189" s="132"/>
      <c r="K189" s="107"/>
      <c r="L189" s="107"/>
      <c r="M189" s="107"/>
      <c r="N189" s="107"/>
    </row>
    <row r="190" spans="1:14">
      <c r="A190" s="107"/>
      <c r="B190" s="107"/>
      <c r="C190" s="107"/>
      <c r="D190" s="107"/>
      <c r="E190" s="107"/>
      <c r="F190" s="107"/>
      <c r="G190" s="107"/>
      <c r="H190" s="107"/>
      <c r="I190" s="107"/>
      <c r="J190" s="132"/>
      <c r="K190" s="107"/>
      <c r="L190" s="107"/>
      <c r="M190" s="107"/>
      <c r="N190" s="107"/>
    </row>
    <row r="191" spans="1:14">
      <c r="A191" s="107"/>
      <c r="B191" s="107"/>
      <c r="C191" s="107"/>
      <c r="D191" s="107"/>
      <c r="E191" s="107"/>
      <c r="F191" s="107"/>
      <c r="G191" s="107"/>
      <c r="H191" s="107"/>
      <c r="I191" s="107"/>
      <c r="J191" s="132"/>
      <c r="K191" s="107"/>
      <c r="L191" s="107"/>
      <c r="M191" s="107"/>
      <c r="N191" s="107"/>
    </row>
    <row r="192" spans="1:14">
      <c r="A192" s="107"/>
      <c r="B192" s="107"/>
      <c r="C192" s="107"/>
      <c r="D192" s="107"/>
      <c r="E192" s="107"/>
      <c r="F192" s="107"/>
      <c r="G192" s="107"/>
      <c r="H192" s="107"/>
      <c r="I192" s="107"/>
      <c r="J192" s="132"/>
      <c r="K192" s="107"/>
      <c r="L192" s="107"/>
      <c r="M192" s="107"/>
      <c r="N192" s="107"/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2019-06-14T00:44:02Z</dcterms:modified>
</cp:coreProperties>
</file>